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200" tabRatio="500" activeTab="3"/>
  </bookViews>
  <sheets>
    <sheet name="GanttChartPro" sheetId="2" r:id="rId1"/>
    <sheet name="Help" sheetId="3" r:id="rId2"/>
    <sheet name="TermsOfUse" sheetId="4" r:id="rId3"/>
    <sheet name="New Product Development" sheetId="5" r:id="rId4"/>
    <sheet name="Sheet1" sheetId="6" r:id="rId5"/>
    <sheet name="Sheet2" sheetId="7" r:id="rId6"/>
  </sheets>
  <definedNames>
    <definedName name="_xlnm.Print_Area" localSheetId="0">GanttChartPro!$A$1:$C$47</definedName>
    <definedName name="_xlnm.Print_Area" localSheetId="3">'New Product Development'!$A$1:$BG$220</definedName>
    <definedName name="_xlnm.Print_Titles" localSheetId="3">'New Product Development'!$4:$7</definedName>
    <definedName name="valuevx">42.314159</definedName>
    <definedName name="vertex42_copyright">"© 2006-2018 Vertex42 LLC"</definedName>
    <definedName name="vertex42_id">"gantt-chart_L.xlsx"</definedName>
    <definedName name="vertex42_title">"Gantt Chart Template"</definedName>
  </definedNames>
  <calcPr calcId="124519"/>
  <extLst>
    <ext xmlns:loext="http://schemas.libreoffice.org/" uri="{7626C862-2A13-11E5-B345-FEFF819CDC9F}">
      <loext:extCalcPr stringRefSyntax="ExcelA1"/>
    </ext>
  </extLst>
</workbook>
</file>

<file path=xl/calcChain.xml><?xml version="1.0" encoding="utf-8"?>
<calcChain xmlns="http://schemas.openxmlformats.org/spreadsheetml/2006/main">
  <c r="A49" i="5"/>
  <c r="F49"/>
  <c r="I49" s="1"/>
  <c r="A50"/>
  <c r="F50"/>
  <c r="I50" s="1"/>
  <c r="F227"/>
  <c r="I227" s="1"/>
  <c r="F242"/>
  <c r="I242" s="1"/>
  <c r="A242"/>
  <c r="F241"/>
  <c r="I241" s="1"/>
  <c r="A241"/>
  <c r="F239"/>
  <c r="I239" s="1"/>
  <c r="A239"/>
  <c r="I238"/>
  <c r="F238"/>
  <c r="A238"/>
  <c r="F237"/>
  <c r="I237" s="1"/>
  <c r="A237"/>
  <c r="A235"/>
  <c r="A234"/>
  <c r="A233"/>
  <c r="F231"/>
  <c r="I231" s="1"/>
  <c r="A231"/>
  <c r="F230"/>
  <c r="I230" s="1"/>
  <c r="A230"/>
  <c r="I228"/>
  <c r="F228"/>
  <c r="A228"/>
  <c r="A227"/>
  <c r="F226"/>
  <c r="I226" s="1"/>
  <c r="A226"/>
  <c r="I224"/>
  <c r="F224"/>
  <c r="A224"/>
  <c r="F223"/>
  <c r="I223" s="1"/>
  <c r="A223"/>
  <c r="F222"/>
  <c r="I222" s="1"/>
  <c r="A222"/>
  <c r="F215"/>
  <c r="I215" s="1"/>
  <c r="F208"/>
  <c r="I208" s="1"/>
  <c r="F204"/>
  <c r="I204" s="1"/>
  <c r="F219"/>
  <c r="I219" s="1"/>
  <c r="A219"/>
  <c r="F218"/>
  <c r="I218" s="1"/>
  <c r="A218"/>
  <c r="F216"/>
  <c r="I216" s="1"/>
  <c r="A216"/>
  <c r="A215"/>
  <c r="F214"/>
  <c r="I214" s="1"/>
  <c r="A214"/>
  <c r="F212"/>
  <c r="I212" s="1"/>
  <c r="A212"/>
  <c r="F211"/>
  <c r="I211" s="1"/>
  <c r="A211"/>
  <c r="F210"/>
  <c r="I210" s="1"/>
  <c r="A210"/>
  <c r="F209"/>
  <c r="I209" s="1"/>
  <c r="A208"/>
  <c r="F207"/>
  <c r="I207" s="1"/>
  <c r="A207"/>
  <c r="F205"/>
  <c r="I205" s="1"/>
  <c r="A205"/>
  <c r="A204"/>
  <c r="F203"/>
  <c r="I203" s="1"/>
  <c r="A203"/>
  <c r="F201"/>
  <c r="I201" s="1"/>
  <c r="A201"/>
  <c r="F200"/>
  <c r="I200" s="1"/>
  <c r="A200"/>
  <c r="F199"/>
  <c r="I199" s="1"/>
  <c r="A199"/>
  <c r="F195"/>
  <c r="I195" s="1"/>
  <c r="F194"/>
  <c r="I194" s="1"/>
  <c r="F192"/>
  <c r="I192" s="1"/>
  <c r="F187"/>
  <c r="I187" s="1"/>
  <c r="F180"/>
  <c r="I180" s="1"/>
  <c r="A195"/>
  <c r="A194"/>
  <c r="A192"/>
  <c r="F191"/>
  <c r="I191" s="1"/>
  <c r="A191"/>
  <c r="F190"/>
  <c r="I190" s="1"/>
  <c r="A190"/>
  <c r="F188"/>
  <c r="I188" s="1"/>
  <c r="A188"/>
  <c r="A187"/>
  <c r="F186"/>
  <c r="I186" s="1"/>
  <c r="A186"/>
  <c r="F185"/>
  <c r="I185" s="1"/>
  <c r="F184"/>
  <c r="I184" s="1"/>
  <c r="A184"/>
  <c r="F183"/>
  <c r="I183" s="1"/>
  <c r="A183"/>
  <c r="F181"/>
  <c r="I181" s="1"/>
  <c r="A181"/>
  <c r="A180"/>
  <c r="F179"/>
  <c r="I179" s="1"/>
  <c r="A179"/>
  <c r="F177"/>
  <c r="I177" s="1"/>
  <c r="A177"/>
  <c r="F176"/>
  <c r="I176" s="1"/>
  <c r="A176"/>
  <c r="F175"/>
  <c r="I175" s="1"/>
  <c r="A175"/>
  <c r="A162"/>
  <c r="F162"/>
  <c r="I162" s="1"/>
  <c r="A161"/>
  <c r="F161"/>
  <c r="I161" s="1"/>
  <c r="F160"/>
  <c r="I160" s="1"/>
  <c r="A160"/>
  <c r="F154"/>
  <c r="I154" s="1"/>
  <c r="F172"/>
  <c r="I172" s="1"/>
  <c r="A172"/>
  <c r="F171"/>
  <c r="I171" s="1"/>
  <c r="A171"/>
  <c r="F169"/>
  <c r="I169" s="1"/>
  <c r="A169"/>
  <c r="F168"/>
  <c r="I168" s="1"/>
  <c r="A168"/>
  <c r="F167"/>
  <c r="I167" s="1"/>
  <c r="A167"/>
  <c r="F165"/>
  <c r="I165" s="1"/>
  <c r="A165"/>
  <c r="F164"/>
  <c r="I164" s="1"/>
  <c r="A164"/>
  <c r="F163"/>
  <c r="I163" s="1"/>
  <c r="A163"/>
  <c r="F159"/>
  <c r="I159" s="1"/>
  <c r="F158"/>
  <c r="I158" s="1"/>
  <c r="A158"/>
  <c r="F157"/>
  <c r="I157" s="1"/>
  <c r="A157"/>
  <c r="F155"/>
  <c r="I155" s="1"/>
  <c r="A155"/>
  <c r="A154"/>
  <c r="F153"/>
  <c r="I153" s="1"/>
  <c r="A153"/>
  <c r="F151"/>
  <c r="I151" s="1"/>
  <c r="A151"/>
  <c r="F150"/>
  <c r="I150" s="1"/>
  <c r="A150"/>
  <c r="F149"/>
  <c r="I149" s="1"/>
  <c r="A149"/>
  <c r="F84"/>
  <c r="I84" s="1"/>
  <c r="F142"/>
  <c r="I142" s="1"/>
  <c r="A142"/>
  <c r="F141"/>
  <c r="I141" s="1"/>
  <c r="A141"/>
  <c r="A140"/>
  <c r="A139"/>
  <c r="A138"/>
  <c r="F119"/>
  <c r="I119" s="1"/>
  <c r="A119"/>
  <c r="F118"/>
  <c r="I118" s="1"/>
  <c r="A118"/>
  <c r="A117"/>
  <c r="A116"/>
  <c r="A115"/>
  <c r="F99"/>
  <c r="I99" s="1"/>
  <c r="A99"/>
  <c r="F98"/>
  <c r="I98" s="1"/>
  <c r="A98"/>
  <c r="F96"/>
  <c r="I96" s="1"/>
  <c r="A96"/>
  <c r="F95"/>
  <c r="I95" s="1"/>
  <c r="A95"/>
  <c r="F94"/>
  <c r="I94" s="1"/>
  <c r="A94"/>
  <c r="F92"/>
  <c r="I92" s="1"/>
  <c r="A92"/>
  <c r="F91"/>
  <c r="I91" s="1"/>
  <c r="A91"/>
  <c r="F90"/>
  <c r="I90" s="1"/>
  <c r="A90"/>
  <c r="F89"/>
  <c r="I89" s="1"/>
  <c r="F88"/>
  <c r="I88" s="1"/>
  <c r="A88"/>
  <c r="F87"/>
  <c r="I87" s="1"/>
  <c r="A87"/>
  <c r="F85"/>
  <c r="I85" s="1"/>
  <c r="A85"/>
  <c r="A84"/>
  <c r="F83"/>
  <c r="I83" s="1"/>
  <c r="A83"/>
  <c r="F81"/>
  <c r="I81" s="1"/>
  <c r="A81"/>
  <c r="F80"/>
  <c r="I80" s="1"/>
  <c r="A80"/>
  <c r="F79"/>
  <c r="I79" s="1"/>
  <c r="A79"/>
  <c r="F73"/>
  <c r="I73" s="1"/>
  <c r="F72"/>
  <c r="I72" s="1"/>
  <c r="F71"/>
  <c r="I71" s="1"/>
  <c r="F76"/>
  <c r="I76" s="1"/>
  <c r="A76"/>
  <c r="F75"/>
  <c r="I75" s="1"/>
  <c r="A75"/>
  <c r="A73"/>
  <c r="A72"/>
  <c r="A71"/>
  <c r="F69"/>
  <c r="I69" s="1"/>
  <c r="A69"/>
  <c r="F68"/>
  <c r="I68" s="1"/>
  <c r="A68"/>
  <c r="F67"/>
  <c r="I67" s="1"/>
  <c r="A67"/>
  <c r="F66"/>
  <c r="I66" s="1"/>
  <c r="F65"/>
  <c r="I65" s="1"/>
  <c r="A65"/>
  <c r="F64"/>
  <c r="I64" s="1"/>
  <c r="A64"/>
  <c r="F62"/>
  <c r="I62" s="1"/>
  <c r="A62"/>
  <c r="F61"/>
  <c r="I61" s="1"/>
  <c r="A61"/>
  <c r="F60"/>
  <c r="I60" s="1"/>
  <c r="A60"/>
  <c r="F58"/>
  <c r="I58" s="1"/>
  <c r="A58"/>
  <c r="F57"/>
  <c r="I57" s="1"/>
  <c r="A57"/>
  <c r="F56"/>
  <c r="I56" s="1"/>
  <c r="A56"/>
  <c r="F102"/>
  <c r="I102" s="1"/>
  <c r="A103"/>
  <c r="F103"/>
  <c r="I103" s="1"/>
  <c r="A104"/>
  <c r="F53"/>
  <c r="I53" s="1"/>
  <c r="F52"/>
  <c r="I52" s="1"/>
  <c r="A45"/>
  <c r="F45"/>
  <c r="I45" s="1"/>
  <c r="A44"/>
  <c r="F44"/>
  <c r="I44" s="1"/>
  <c r="F43"/>
  <c r="I43" s="1"/>
  <c r="F42"/>
  <c r="I42" s="1"/>
  <c r="F48"/>
  <c r="I48" s="1"/>
  <c r="F47"/>
  <c r="I47" s="1"/>
  <c r="F40"/>
  <c r="I40" s="1"/>
  <c r="F41"/>
  <c r="I41" s="1"/>
  <c r="F38"/>
  <c r="I38" s="1"/>
  <c r="F37"/>
  <c r="I37" s="1"/>
  <c r="F36"/>
  <c r="I36" s="1"/>
  <c r="F34"/>
  <c r="I34" s="1"/>
  <c r="F33"/>
  <c r="I33" s="1"/>
  <c r="F32"/>
  <c r="I32" s="1"/>
  <c r="F26"/>
  <c r="I26" s="1"/>
  <c r="A24"/>
  <c r="A25"/>
  <c r="F24"/>
  <c r="I24" s="1"/>
  <c r="F25"/>
  <c r="I25" s="1"/>
  <c r="A145"/>
  <c r="A144"/>
  <c r="A136"/>
  <c r="A135"/>
  <c r="A134"/>
  <c r="A132"/>
  <c r="A131"/>
  <c r="A130"/>
  <c r="A128"/>
  <c r="A127"/>
  <c r="I126"/>
  <c r="A126"/>
  <c r="A123"/>
  <c r="A122"/>
  <c r="A113"/>
  <c r="A112"/>
  <c r="A111"/>
  <c r="A109"/>
  <c r="A108"/>
  <c r="A107"/>
  <c r="A105"/>
  <c r="A53"/>
  <c r="A52"/>
  <c r="A48"/>
  <c r="A47"/>
  <c r="A43"/>
  <c r="A41"/>
  <c r="A40"/>
  <c r="A38"/>
  <c r="A37"/>
  <c r="A36"/>
  <c r="A34"/>
  <c r="A33"/>
  <c r="A32"/>
  <c r="A29"/>
  <c r="A28"/>
  <c r="A23"/>
  <c r="A22"/>
  <c r="A21"/>
  <c r="A19"/>
  <c r="A18"/>
  <c r="A17"/>
  <c r="A13"/>
  <c r="A14"/>
  <c r="A15"/>
  <c r="F221"/>
  <c r="I221" s="1"/>
  <c r="F198"/>
  <c r="I198" s="1"/>
  <c r="F174"/>
  <c r="I174" s="1"/>
  <c r="F148"/>
  <c r="I148" s="1"/>
  <c r="F125"/>
  <c r="I125" s="1"/>
  <c r="A11" l="1"/>
  <c r="A10"/>
  <c r="I9" l="1"/>
  <c r="A9"/>
  <c r="F8"/>
  <c r="I8" s="1"/>
  <c r="A8"/>
  <c r="K6"/>
  <c r="K7" s="1"/>
  <c r="K4" l="1"/>
  <c r="K5"/>
  <c r="L6"/>
  <c r="M6" l="1"/>
  <c r="L7"/>
  <c r="M7" l="1"/>
  <c r="N6"/>
  <c r="N7" l="1"/>
  <c r="O6"/>
  <c r="O7" l="1"/>
  <c r="P6"/>
  <c r="P7" l="1"/>
  <c r="Q6"/>
  <c r="Q7" l="1"/>
  <c r="R6"/>
  <c r="R4" l="1"/>
  <c r="R7"/>
  <c r="S6"/>
  <c r="R5"/>
  <c r="S7" l="1"/>
  <c r="T6"/>
  <c r="T7" l="1"/>
  <c r="U6"/>
  <c r="U7" l="1"/>
  <c r="V6"/>
  <c r="V7" l="1"/>
  <c r="W6"/>
  <c r="W7" l="1"/>
  <c r="X6"/>
  <c r="X7" l="1"/>
  <c r="Y6"/>
  <c r="Y4" l="1"/>
  <c r="Z6"/>
  <c r="Y7"/>
  <c r="Y5"/>
  <c r="Z7" l="1"/>
  <c r="AA6"/>
  <c r="AA7" l="1"/>
  <c r="AB6"/>
  <c r="AC6" l="1"/>
  <c r="AB7"/>
  <c r="AC7" l="1"/>
  <c r="AD6"/>
  <c r="AE6" l="1"/>
  <c r="AD7"/>
  <c r="AE7" l="1"/>
  <c r="AF6"/>
  <c r="AF5" l="1"/>
  <c r="AF4"/>
  <c r="AF7"/>
  <c r="AG6"/>
  <c r="AG7" l="1"/>
  <c r="AH6"/>
  <c r="AH7" l="1"/>
  <c r="AI6"/>
  <c r="AI7" l="1"/>
  <c r="AJ6"/>
  <c r="AJ7" l="1"/>
  <c r="AK6"/>
  <c r="AL6" l="1"/>
  <c r="AK7"/>
  <c r="AL7" l="1"/>
  <c r="AM6"/>
  <c r="AM7" l="1"/>
  <c r="AN6"/>
  <c r="AM5"/>
  <c r="AM4"/>
  <c r="AO6" l="1"/>
  <c r="AN7"/>
  <c r="AP6" l="1"/>
  <c r="AO7"/>
  <c r="AQ6" l="1"/>
  <c r="AP7"/>
  <c r="AQ7" l="1"/>
  <c r="AR6"/>
  <c r="AS6" l="1"/>
  <c r="AR7"/>
  <c r="AS7" l="1"/>
  <c r="AT6"/>
  <c r="AT7" l="1"/>
  <c r="AU6"/>
  <c r="AT5"/>
  <c r="AT4"/>
  <c r="AU7" l="1"/>
  <c r="AV6"/>
  <c r="AV7" l="1"/>
  <c r="AW6"/>
  <c r="AX6" l="1"/>
  <c r="AW7"/>
  <c r="AX7" l="1"/>
  <c r="AY6"/>
  <c r="AY7" l="1"/>
  <c r="AZ6"/>
  <c r="AZ7" l="1"/>
  <c r="BA6"/>
  <c r="BA5" l="1"/>
  <c r="BA4"/>
  <c r="BA7"/>
  <c r="BB6"/>
  <c r="BC6" l="1"/>
  <c r="BB7"/>
  <c r="BC7" l="1"/>
  <c r="BD6"/>
  <c r="BD7" l="1"/>
  <c r="BE6"/>
  <c r="BE7" l="1"/>
  <c r="BF6"/>
  <c r="BF7" l="1"/>
  <c r="BG6"/>
  <c r="BG7" l="1"/>
  <c r="BH6"/>
  <c r="BH5" l="1"/>
  <c r="BH4"/>
  <c r="BH7"/>
  <c r="BI6"/>
  <c r="BJ6" l="1"/>
  <c r="BI7"/>
  <c r="BK6" l="1"/>
  <c r="BJ7"/>
  <c r="BL6" l="1"/>
  <c r="BK7"/>
  <c r="BM6" l="1"/>
  <c r="BL7"/>
  <c r="BM7" l="1"/>
  <c r="BN6"/>
  <c r="BN7" l="1"/>
  <c r="BO6"/>
  <c r="BO7" l="1"/>
  <c r="BO4"/>
  <c r="BP6"/>
  <c r="BO5"/>
  <c r="BP7" l="1"/>
  <c r="BQ6"/>
  <c r="BQ7" l="1"/>
  <c r="BR6"/>
  <c r="BS6" l="1"/>
  <c r="BR7"/>
  <c r="BS7" l="1"/>
  <c r="BT6"/>
  <c r="BT7" l="1"/>
  <c r="BU6"/>
  <c r="BU7" l="1"/>
  <c r="BV6"/>
  <c r="BW6" l="1"/>
  <c r="BV5"/>
  <c r="BV7"/>
  <c r="BV4"/>
  <c r="BW7" l="1"/>
  <c r="BX6"/>
  <c r="BX7" l="1"/>
  <c r="BY6"/>
  <c r="BY7" l="1"/>
  <c r="BZ6"/>
  <c r="CA6" l="1"/>
  <c r="BZ7"/>
  <c r="CB6" l="1"/>
  <c r="CA7"/>
  <c r="CC6" l="1"/>
  <c r="CB7"/>
  <c r="CC4" l="1"/>
  <c r="CC5"/>
  <c r="CD6"/>
  <c r="CC7"/>
  <c r="CE6" l="1"/>
  <c r="CD7"/>
  <c r="CE7" l="1"/>
  <c r="CF6"/>
  <c r="CF7" l="1"/>
  <c r="CG6"/>
  <c r="CG7" l="1"/>
  <c r="CH6"/>
  <c r="CI6" l="1"/>
  <c r="CH7"/>
  <c r="CJ6" l="1"/>
  <c r="CI7"/>
  <c r="CK6" l="1"/>
  <c r="CJ4"/>
  <c r="CJ7"/>
  <c r="CJ5"/>
  <c r="CL6" l="1"/>
  <c r="CK7"/>
  <c r="CM6" l="1"/>
  <c r="CL7"/>
  <c r="CM7" l="1"/>
  <c r="CN6"/>
  <c r="CN7" l="1"/>
  <c r="CO6"/>
  <c r="CO7" l="1"/>
  <c r="CP6"/>
  <c r="CP7" l="1"/>
</calcChain>
</file>

<file path=xl/comments1.xml><?xml version="1.0" encoding="utf-8"?>
<comments xmlns="http://schemas.openxmlformats.org/spreadsheetml/2006/main">
  <authors>
    <author>Unknown Author</author>
  </authors>
  <commentList>
    <comment ref="C16" authorId="0">
      <text>
        <r>
          <rPr>
            <sz val="10"/>
            <rFont val="Arial"/>
            <family val="2"/>
          </rPr>
          <t>This is an example comment.</t>
        </r>
      </text>
    </comment>
  </commentList>
</comments>
</file>

<file path=xl/comments2.xml><?xml version="1.0" encoding="utf-8"?>
<comments xmlns="http://schemas.openxmlformats.org/spreadsheetml/2006/main">
  <authors>
    <author>Unknown Author</author>
  </authors>
  <commentList>
    <comment ref="A7" authorId="0">
      <text>
        <r>
          <rPr>
            <sz val="10"/>
            <rFont val="Arial"/>
            <family val="2"/>
          </rPr>
          <t xml:space="preserve">Work Breakdown Structure
</t>
        </r>
        <r>
          <rPr>
            <sz val="9"/>
            <color rgb="FF000000"/>
            <rFont val="Tahoma"/>
            <family val="2"/>
            <charset val="1"/>
          </rPr>
          <t>Level 1: 1, 2, 3, ...
Level 2: 1.1, 1.2, 1.3, ...
Level 3: 1.1.1, 1.1.2, 1.1.3, …
 - The WBS uses a formula to control the numbering, but the formulas are different for different levels. Copy and Paste the cells in the WBS column from the examples at the bottom of the worksheet.</t>
        </r>
      </text>
    </comment>
    <comment ref="B7" authorId="0">
      <text>
        <r>
          <rPr>
            <sz val="10"/>
            <rFont val="Arial"/>
            <family val="2"/>
          </rPr>
          <t xml:space="preserve">Task Description
</t>
        </r>
        <r>
          <rPr>
            <sz val="9"/>
            <color rgb="FF000000"/>
            <rFont val="Tahoma"/>
            <family val="2"/>
            <charset val="1"/>
          </rPr>
          <t>Enter the name of each task and sub-task. Use indents for sub-tasks.</t>
        </r>
      </text>
    </comment>
    <comment ref="C7" authorId="0">
      <text>
        <r>
          <rPr>
            <sz val="10"/>
            <rFont val="Arial"/>
            <family val="2"/>
          </rPr>
          <t xml:space="preserve">Task Lead
</t>
        </r>
        <r>
          <rPr>
            <sz val="9"/>
            <color rgb="FF000000"/>
            <rFont val="Tahoma"/>
            <family val="2"/>
            <charset val="1"/>
          </rPr>
          <t>Enter the name of the Task Lead in this column.</t>
        </r>
      </text>
    </comment>
    <comment ref="D7" authorId="0">
      <text>
        <r>
          <rPr>
            <sz val="10"/>
            <rFont val="Arial"/>
            <family val="2"/>
          </rPr>
          <t xml:space="preserve">Predecessor Tasks:
</t>
        </r>
        <r>
          <rPr>
            <sz val="9"/>
            <color rgb="FF000000"/>
            <rFont val="Tahoma"/>
            <family val="2"/>
            <charset val="1"/>
          </rPr>
          <t>You can use this column to enter the WBS of a predecessor for reference. The PRO version uses formulas to automatically calculate the Start Date based on the Predecessor.</t>
        </r>
      </text>
    </comment>
    <comment ref="E7" authorId="0">
      <text>
        <r>
          <rPr>
            <sz val="10"/>
            <rFont val="Arial"/>
            <family val="2"/>
          </rPr>
          <t xml:space="preserve">Task Start Date
</t>
        </r>
        <r>
          <rPr>
            <sz val="9"/>
            <color rgb="FF000000"/>
            <rFont val="Tahoma"/>
            <family val="2"/>
            <charset val="1"/>
          </rPr>
          <t xml:space="preserve">You can manually enter the Start Date for each task or use a formula to create a dependency on a Predecessor. For example, you could enter </t>
        </r>
        <r>
          <rPr>
            <b/>
            <sz val="9"/>
            <color rgb="FF000000"/>
            <rFont val="Tahoma"/>
            <family val="2"/>
            <charset val="1"/>
          </rPr>
          <t>=</t>
        </r>
        <r>
          <rPr>
            <b/>
            <i/>
            <sz val="9"/>
            <color rgb="FF000000"/>
            <rFont val="Tahoma"/>
            <family val="2"/>
            <charset val="1"/>
          </rPr>
          <t>enddate</t>
        </r>
        <r>
          <rPr>
            <b/>
            <sz val="9"/>
            <color rgb="FF000000"/>
            <rFont val="Tahoma"/>
            <family val="2"/>
            <charset val="1"/>
          </rPr>
          <t>+1</t>
        </r>
        <r>
          <rPr>
            <sz val="9"/>
            <color rgb="FF000000"/>
            <rFont val="Tahoma"/>
            <family val="2"/>
            <charset val="1"/>
          </rPr>
          <t xml:space="preserve"> to set the Start date to the next calendar day, or </t>
        </r>
        <r>
          <rPr>
            <b/>
            <sz val="9"/>
            <color rgb="FF000000"/>
            <rFont val="Tahoma"/>
            <family val="2"/>
            <charset val="1"/>
          </rPr>
          <t>=WORKDAY(</t>
        </r>
        <r>
          <rPr>
            <b/>
            <i/>
            <sz val="9"/>
            <color rgb="FF000000"/>
            <rFont val="Tahoma"/>
            <family val="2"/>
            <charset val="1"/>
          </rPr>
          <t>enddate</t>
        </r>
        <r>
          <rPr>
            <b/>
            <sz val="9"/>
            <color rgb="FF000000"/>
            <rFont val="Tahoma"/>
            <family val="2"/>
            <charset val="1"/>
          </rPr>
          <t>,1)</t>
        </r>
        <r>
          <rPr>
            <sz val="9"/>
            <color rgb="FF000000"/>
            <rFont val="Tahoma"/>
            <family val="2"/>
            <charset val="1"/>
          </rPr>
          <t xml:space="preserve"> to set the Start date to the next work day (excluding weekends), where </t>
        </r>
        <r>
          <rPr>
            <i/>
            <sz val="9"/>
            <color rgb="FF000000"/>
            <rFont val="Tahoma"/>
            <family val="2"/>
            <charset val="1"/>
          </rPr>
          <t>enddate</t>
        </r>
        <r>
          <rPr>
            <sz val="9"/>
            <color rgb="FF000000"/>
            <rFont val="Tahoma"/>
            <family val="2"/>
            <charset val="1"/>
          </rPr>
          <t xml:space="preserve"> is the cell reference for the End date of the Predecessor task.</t>
        </r>
      </text>
    </comment>
    <comment ref="F7" authorId="0">
      <text>
        <r>
          <rPr>
            <sz val="10"/>
            <rFont val="Arial"/>
            <family val="2"/>
          </rPr>
          <t xml:space="preserve">End Date:
</t>
        </r>
        <r>
          <rPr>
            <sz val="9"/>
            <color rgb="FF000000"/>
            <rFont val="Tahoma"/>
            <family val="2"/>
            <charset val="1"/>
          </rPr>
          <t>The End Date is calculated based on the Start Date and the Calendar Days columns.</t>
        </r>
      </text>
    </comment>
    <comment ref="G7" authorId="0">
      <text>
        <r>
          <rPr>
            <sz val="10"/>
            <rFont val="Arial"/>
            <family val="2"/>
          </rPr>
          <t xml:space="preserve">Duration (Calendar Days)
</t>
        </r>
        <r>
          <rPr>
            <sz val="9"/>
            <color rgb="FF000000"/>
            <rFont val="Tahoma"/>
            <family val="2"/>
            <charset val="1"/>
          </rPr>
          <t xml:space="preserve">The duration is the number of calendar days for the given task. The duration is calculated as the </t>
        </r>
        <r>
          <rPr>
            <b/>
            <sz val="9"/>
            <color rgb="FF000000"/>
            <rFont val="Tahoma"/>
            <family val="2"/>
            <charset val="1"/>
          </rPr>
          <t>End</t>
        </r>
        <r>
          <rPr>
            <sz val="9"/>
            <color rgb="FF000000"/>
            <rFont val="Tahoma"/>
            <family val="2"/>
            <charset val="1"/>
          </rPr>
          <t xml:space="preserve"> Date minus the </t>
        </r>
        <r>
          <rPr>
            <b/>
            <sz val="9"/>
            <color rgb="FF000000"/>
            <rFont val="Tahoma"/>
            <family val="2"/>
            <charset val="1"/>
          </rPr>
          <t>Start</t>
        </r>
        <r>
          <rPr>
            <sz val="9"/>
            <color rgb="FF000000"/>
            <rFont val="Tahoma"/>
            <family val="2"/>
            <charset val="1"/>
          </rPr>
          <t xml:space="preserve"> Date plus 1 day, so that a task starting and ending on the same day has a duration of 1 day.
</t>
        </r>
        <r>
          <rPr>
            <b/>
            <sz val="9"/>
            <color rgb="FF000000"/>
            <rFont val="Tahoma"/>
            <family val="2"/>
            <charset val="1"/>
          </rPr>
          <t>Note:</t>
        </r>
        <r>
          <rPr>
            <sz val="9"/>
            <color rgb="FF000000"/>
            <rFont val="Tahoma"/>
            <family val="2"/>
            <charset val="1"/>
          </rPr>
          <t xml:space="preserve"> The conditional formatting used to create the gantt chart references this column.</t>
        </r>
      </text>
    </comment>
    <comment ref="H7" authorId="0">
      <text>
        <r>
          <rPr>
            <sz val="10"/>
            <rFont val="Arial"/>
            <family val="2"/>
          </rPr>
          <t xml:space="preserve">Percent Complete
</t>
        </r>
        <r>
          <rPr>
            <sz val="9"/>
            <color rgb="FF000000"/>
            <rFont val="Tahoma"/>
            <family val="2"/>
            <charset val="1"/>
          </rPr>
          <t>Update the status of this task by entering the percent complete (between 0% and 100%).</t>
        </r>
      </text>
    </comment>
    <comment ref="I7" authorId="0">
      <text>
        <r>
          <rPr>
            <sz val="10"/>
            <rFont val="Arial"/>
            <family val="2"/>
          </rPr>
          <t xml:space="preserve">Work Days
</t>
        </r>
        <r>
          <rPr>
            <sz val="9"/>
            <color rgb="FF000000"/>
            <rFont val="Tahoma"/>
            <family val="2"/>
            <charset val="1"/>
          </rPr>
          <t>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sharedStrings.xml><?xml version="1.0" encoding="utf-8"?>
<sst xmlns="http://schemas.openxmlformats.org/spreadsheetml/2006/main" count="448" uniqueCount="209">
  <si>
    <t xml:space="preserve">Project Start Date </t>
  </si>
  <si>
    <t xml:space="preserve">Display Week </t>
  </si>
  <si>
    <t xml:space="preserve">Project Lead </t>
  </si>
  <si>
    <t>WBS</t>
  </si>
  <si>
    <t>TASK</t>
  </si>
  <si>
    <t>LEAD</t>
  </si>
  <si>
    <t>PREDECESSOR</t>
  </si>
  <si>
    <t>START</t>
  </si>
  <si>
    <t>END</t>
  </si>
  <si>
    <t>DAYS</t>
  </si>
  <si>
    <t>% DONE</t>
  </si>
  <si>
    <t>WORK DAYS</t>
  </si>
  <si>
    <t>Gantt Chart Template Pro</t>
  </si>
  <si>
    <r>
      <rPr>
        <b/>
        <sz val="10"/>
        <rFont val="Arial"/>
        <family val="2"/>
        <charset val="1"/>
      </rPr>
      <t>Gantt Chart Template Pro</t>
    </r>
    <r>
      <rPr>
        <sz val="10"/>
        <rFont val="Arial"/>
        <family val="2"/>
        <charset val="1"/>
      </rPr>
      <t xml:space="preserve"> is similar to this free version, but</t>
    </r>
  </si>
  <si>
    <t>it is more feature-packed. It also comes with other bonus content.</t>
  </si>
  <si>
    <t>Learn About Gantt Chart Template Pro</t>
  </si>
  <si>
    <t>https://www.vertex42.com/ExcelTemplates/excel-gantt-chart.html</t>
  </si>
  <si>
    <t>The following link is a blog post that talks specifically about the</t>
  </si>
  <si>
    <t>Pro version for Excel Online.</t>
  </si>
  <si>
    <t>Gantt Chart Template Pro for Excel Online</t>
  </si>
  <si>
    <t>Benefits and Features of Gantt Chart Template Pro</t>
  </si>
  <si>
    <t>Simple Color-Coding</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</si>
  <si>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</si>
  <si>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</si>
  <si>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</si>
  <si>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</si>
  <si>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</si>
  <si>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Use Work Days as an Input</t>
  </si>
  <si>
    <t>By default, the Pro version is set up to have you enter Work Days instead of Calendar Days.</t>
  </si>
  <si>
    <t>The expanded set of template rows provides more options for defining the Start date, End date,</t>
  </si>
  <si>
    <t>and Duration of tasks. Define a task based on …</t>
  </si>
  <si>
    <t xml:space="preserve"> - Start date and End date</t>
  </si>
  <si>
    <t xml:space="preserve"> - Start date and Work days</t>
  </si>
  <si>
    <t xml:space="preserve"> - Start date and Calendar days</t>
  </si>
  <si>
    <t>Easily Create Task Dependencies</t>
  </si>
  <si>
    <t>Though you can still use your own formulas for creating task dependencies, the Pro version</t>
  </si>
  <si>
    <t>includes template rows that calculate the Start date based on the WBS number that you enter</t>
  </si>
  <si>
    <t>in the Predecessor column.</t>
  </si>
  <si>
    <t>Exclude Holidays from Work Days</t>
  </si>
  <si>
    <t>List holidays and other specific non-working days that you want to exclude from work days.</t>
  </si>
  <si>
    <t>Customize Your Work Week</t>
  </si>
  <si>
    <t>The versions designed for Excel 2010+ use the WORKDAY.INTL() and NETWORKDAYS.INTL()</t>
  </si>
  <si>
    <t>functions that allow you define the work week as something other than Monday-Friday.</t>
  </si>
  <si>
    <t>Learn More About Gantt Chart Template Pro</t>
  </si>
  <si>
    <t>Help</t>
  </si>
  <si>
    <t>About This Template</t>
  </si>
  <si>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</si>
  <si>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Be sure to read the Getting Started Tips below. Watching the video demos for Gantt Chart Template Pro may also help you see how to use the spreadsheet.</t>
  </si>
  <si>
    <t>Watch Demo Videos of the Pro Version on Vertex42.com</t>
  </si>
  <si>
    <t>Please read the license agreement in the TermsOfUse worksheet to learn how you may or may not use and share this spreadsheet.</t>
  </si>
  <si>
    <t>Getting Started Tips</t>
  </si>
  <si>
    <t>• [Bracketed Text] is meant to be edited, like the project title and task descriptions.</t>
  </si>
  <si>
    <t>• Some of the labels include cell comments to provide extra information.</t>
  </si>
  <si>
    <t>Label</t>
  </si>
  <si>
    <t>• To adjust the range of dates shown in the Gantt chart, change the Display Week number.</t>
  </si>
  <si>
    <t>• The Project Start Date is used to define the first week shown in the gantt chart.</t>
  </si>
  <si>
    <t>• Insert new tasks using one of the methods listed below.</t>
  </si>
  <si>
    <t>• Define the task start date and duration (days) by editing the light green cells.</t>
  </si>
  <si>
    <t>Input Cell</t>
  </si>
  <si>
    <t>• If you see "#####" in a cell, widen the column to display the cell contents.</t>
  </si>
  <si>
    <r>
      <rPr>
        <sz val="11"/>
        <color rgb="FFFF0000"/>
        <rFont val="Arial"/>
        <family val="2"/>
        <charset val="1"/>
      </rPr>
      <t xml:space="preserve">• </t>
    </r>
    <r>
      <rPr>
        <b/>
        <sz val="11"/>
        <color rgb="FFFF0000"/>
        <rFont val="Arial"/>
        <family val="2"/>
        <charset val="1"/>
      </rPr>
      <t>Backup</t>
    </r>
    <r>
      <rPr>
        <sz val="11"/>
        <color rgb="FFFF0000"/>
        <rFont val="Arial"/>
        <family val="2"/>
        <charset val="1"/>
      </rPr>
      <t xml:space="preserve"> your file regularly to avoid losing data! Excel files get corrupted occasionally.</t>
    </r>
  </si>
  <si>
    <t>Inserting New Tasks (Rows)</t>
  </si>
  <si>
    <r>
      <rPr>
        <sz val="11"/>
        <rFont val="Arial"/>
        <family val="2"/>
        <charset val="1"/>
      </rPr>
      <t xml:space="preserve">When inserting and deleting tasks, you need to insert and delete </t>
    </r>
    <r>
      <rPr>
        <b/>
        <sz val="11"/>
        <rFont val="Arial"/>
        <family val="2"/>
        <charset val="1"/>
      </rPr>
      <t>entire rows</t>
    </r>
    <r>
      <rPr>
        <sz val="11"/>
        <rFont val="Arial"/>
        <family val="2"/>
        <charset val="1"/>
      </rPr>
      <t>. Some columns contain formulas (such as the End Date and the Work Days columns), so these formulas need to copied to the newly inserted rows.</t>
    </r>
  </si>
  <si>
    <t>METHOD 1 (recommended)</t>
  </si>
  <si>
    <t>• Insert a new blank row by right-clicking on the row number and selecting Insert.</t>
  </si>
  <si>
    <t>• With the new blank row selected, press Ctrl+d to copy the formulas and formatting down from the row above OR use the row drag handle to copy the formulas and formatting down.</t>
  </si>
  <si>
    <t>METHOD 2</t>
  </si>
  <si>
    <t>• Copy a row from the set of template rows at the bottom of the worksheet.</t>
  </si>
  <si>
    <t>• Right-click on the row where you want to insert the new task and select Insert Copied Cells.</t>
  </si>
  <si>
    <t>Method 2 will work, but Excel will split/fracture/duplicate conditional formatting rules rather than merging the rules. This can cause inefficiencies in very large and heavily modified files.</t>
  </si>
  <si>
    <t>Help improve Excel by voting on a suggestion to fix this problem.</t>
  </si>
  <si>
    <t>Using the Template Rows and Choosing a WBS Level</t>
  </si>
  <si>
    <t>The set of template rows at the bottom of the Gantt Chart worksheet provide examples of different ways to format and define tasks for different WBS levels.</t>
  </si>
  <si>
    <t>Each different WBS level uses a different formula in the WBS column.</t>
  </si>
  <si>
    <t>You can either copy/paste/insert these template rows via Method 2 as explained above, OR you can just copy/paste the desired WBS cell when you want to change the WBS level.</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</si>
  <si>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</si>
  <si>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</si>
  <si>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t>Creating Task Dependencies</t>
  </si>
  <si>
    <t>You can enter the Start date manually, or define task dependencies using a formula. Below are some common options for defining the Start date:</t>
  </si>
  <si>
    <t>A.</t>
  </si>
  <si>
    <t>Enter the date manually (e.g. 1/3/2015)</t>
  </si>
  <si>
    <t>B.</t>
  </si>
  <si>
    <t>Reference the Project Start Date (e.g. =$E$4 )</t>
  </si>
  <si>
    <t>C.</t>
  </si>
  <si>
    <t>Set the Start date to the next Work Day after another task's End date.</t>
  </si>
  <si>
    <r>
      <rPr>
        <sz val="11"/>
        <rFont val="Arial"/>
        <family val="2"/>
        <charset val="1"/>
      </rPr>
      <t>• Use the formula =WORKDAY(</t>
    </r>
    <r>
      <rPr>
        <i/>
        <sz val="11"/>
        <rFont val="Arial"/>
        <family val="2"/>
        <charset val="1"/>
      </rPr>
      <t>enddate</t>
    </r>
    <r>
      <rPr>
        <sz val="11"/>
        <rFont val="Arial"/>
        <family val="2"/>
        <charset val="1"/>
      </rPr>
      <t xml:space="preserve">,1) where </t>
    </r>
    <r>
      <rPr>
        <i/>
        <sz val="11"/>
        <rFont val="Arial"/>
        <family val="2"/>
        <charset val="1"/>
      </rPr>
      <t>enddate</t>
    </r>
    <r>
      <rPr>
        <sz val="11"/>
        <rFont val="Arial"/>
        <family val="2"/>
        <charset val="1"/>
      </rPr>
      <t xml:space="preserve"> is the reference to the End date of a predecessor task.</t>
    </r>
  </si>
  <si>
    <r>
      <rPr>
        <sz val="11"/>
        <rFont val="Arial"/>
        <family val="2"/>
        <charset val="1"/>
      </rPr>
      <t>• For multiple predecessors, the formula would be =MAX(WORKDAY(</t>
    </r>
    <r>
      <rPr>
        <i/>
        <sz val="11"/>
        <rFont val="Arial"/>
        <family val="2"/>
        <charset val="1"/>
      </rPr>
      <t>enddate1</t>
    </r>
    <r>
      <rPr>
        <sz val="11"/>
        <rFont val="Arial"/>
        <family val="2"/>
        <charset val="1"/>
      </rPr>
      <t>,1),WORKDAY(</t>
    </r>
    <r>
      <rPr>
        <i/>
        <sz val="11"/>
        <rFont val="Arial"/>
        <family val="2"/>
        <charset val="1"/>
      </rPr>
      <t>enddate2</t>
    </r>
    <r>
      <rPr>
        <sz val="11"/>
        <rFont val="Arial"/>
        <family val="2"/>
        <charset val="1"/>
      </rPr>
      <t>,1))</t>
    </r>
  </si>
  <si>
    <t>D.</t>
  </si>
  <si>
    <t>Set the Start date to the next Calendar Day after another task's End date.</t>
  </si>
  <si>
    <r>
      <rPr>
        <sz val="11"/>
        <rFont val="Arial"/>
        <family val="2"/>
        <charset val="1"/>
      </rPr>
      <t>• This formula is very simple: =</t>
    </r>
    <r>
      <rPr>
        <i/>
        <sz val="11"/>
        <rFont val="Arial"/>
        <family val="2"/>
        <charset val="1"/>
      </rPr>
      <t>enddate</t>
    </r>
    <r>
      <rPr>
        <sz val="11"/>
        <rFont val="Arial"/>
        <family val="2"/>
        <charset val="1"/>
      </rPr>
      <t>+1</t>
    </r>
  </si>
  <si>
    <r>
      <rPr>
        <sz val="11"/>
        <rFont val="Arial"/>
        <family val="2"/>
        <charset val="1"/>
      </rPr>
      <t>• For multiple predecessors, the formula would be =MAX(</t>
    </r>
    <r>
      <rPr>
        <i/>
        <sz val="11"/>
        <rFont val="Arial"/>
        <family val="2"/>
        <charset val="1"/>
      </rPr>
      <t>enddate1</t>
    </r>
    <r>
      <rPr>
        <sz val="11"/>
        <rFont val="Arial"/>
        <family val="2"/>
        <charset val="1"/>
      </rPr>
      <t>,</t>
    </r>
    <r>
      <rPr>
        <i/>
        <sz val="11"/>
        <rFont val="Arial"/>
        <family val="2"/>
        <charset val="1"/>
      </rPr>
      <t>enddate2</t>
    </r>
    <r>
      <rPr>
        <sz val="11"/>
        <rFont val="Arial"/>
        <family val="2"/>
        <charset val="1"/>
      </rPr>
      <t>,</t>
    </r>
    <r>
      <rPr>
        <i/>
        <sz val="11"/>
        <rFont val="Arial"/>
        <family val="2"/>
        <charset val="1"/>
      </rPr>
      <t>enddate3</t>
    </r>
    <r>
      <rPr>
        <sz val="11"/>
        <rFont val="Arial"/>
        <family val="2"/>
        <charset val="1"/>
      </rPr>
      <t>)+1</t>
    </r>
  </si>
  <si>
    <t>E.</t>
  </si>
  <si>
    <t>Set the Start date to a number of days before or after another date.</t>
  </si>
  <si>
    <r>
      <rPr>
        <sz val="11"/>
        <rFont val="Arial"/>
        <family val="2"/>
        <charset val="1"/>
      </rPr>
      <t>• This formula is just like the one in C or D, except that in place of the "1" you enter the number of days, such as =WORKDAY(</t>
    </r>
    <r>
      <rPr>
        <i/>
        <sz val="11"/>
        <rFont val="Arial"/>
        <family val="2"/>
        <charset val="1"/>
      </rPr>
      <t>enddate</t>
    </r>
    <r>
      <rPr>
        <sz val="11"/>
        <rFont val="Arial"/>
        <family val="2"/>
        <charset val="1"/>
      </rPr>
      <t>,5) or =WORKDAY(</t>
    </r>
    <r>
      <rPr>
        <i/>
        <sz val="11"/>
        <rFont val="Arial"/>
        <family val="2"/>
        <charset val="1"/>
      </rPr>
      <t>startdate</t>
    </r>
    <r>
      <rPr>
        <sz val="11"/>
        <rFont val="Arial"/>
        <family val="2"/>
        <charset val="1"/>
      </rPr>
      <t>,-5)</t>
    </r>
  </si>
  <si>
    <t>F.</t>
  </si>
  <si>
    <t>Use a lookup formula and the Predecessor column to define the start date.</t>
  </si>
  <si>
    <t>[The formulas for using this method are built into Gantt Chart Template Pro]</t>
  </si>
  <si>
    <t>Changing the Color of the Bars in the Gantt Chart</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</si>
  <si>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</si>
  <si>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t>FAQs</t>
  </si>
  <si>
    <t>Q:</t>
  </si>
  <si>
    <r>
      <rPr>
        <sz val="11"/>
        <color theme="4" tint="-0.249977111117893"/>
        <rFont val="Arial"/>
        <family val="2"/>
        <charset val="1"/>
      </rPr>
      <t xml:space="preserve">How do I enter the </t>
    </r>
    <r>
      <rPr>
        <b/>
        <sz val="11"/>
        <color theme="4" tint="-0.249977111117893"/>
        <rFont val="Arial"/>
        <family val="2"/>
        <charset val="1"/>
      </rPr>
      <t>Work Days</t>
    </r>
    <r>
      <rPr>
        <sz val="11"/>
        <color theme="4" tint="-0.249977111117893"/>
        <rFont val="Arial"/>
        <family val="2"/>
        <charset val="1"/>
      </rPr>
      <t xml:space="preserve"> instead of </t>
    </r>
    <r>
      <rPr>
        <b/>
        <sz val="11"/>
        <color theme="4" tint="-0.249977111117893"/>
        <rFont val="Arial"/>
        <family val="2"/>
        <charset val="1"/>
      </rPr>
      <t>Calendar Days</t>
    </r>
    <r>
      <rPr>
        <sz val="11"/>
        <color theme="4" tint="-0.249977111117893"/>
        <rFont val="Arial"/>
        <family val="2"/>
        <charset val="1"/>
      </rPr>
      <t>?</t>
    </r>
  </si>
  <si>
    <t>Entering work days instead of calendar days is a feature of the Pro version. There is nothing in the free version preventing you from entering your own formulas, though.</t>
  </si>
  <si>
    <r>
      <rPr>
        <sz val="11"/>
        <color theme="4" tint="-0.249977111117893"/>
        <rFont val="Arial"/>
        <family val="2"/>
        <charset val="1"/>
      </rPr>
      <t xml:space="preserve">How do I calculate Calendar Days after entering the </t>
    </r>
    <r>
      <rPr>
        <b/>
        <sz val="11"/>
        <color theme="4" tint="-0.249977111117893"/>
        <rFont val="Arial"/>
        <family val="2"/>
        <charset val="1"/>
      </rPr>
      <t>Start and End Dates</t>
    </r>
    <r>
      <rPr>
        <sz val="11"/>
        <color theme="4" tint="-0.249977111117893"/>
        <rFont val="Arial"/>
        <family val="2"/>
        <charset val="1"/>
      </rPr>
      <t>?</t>
    </r>
  </si>
  <si>
    <r>
      <rPr>
        <sz val="11"/>
        <rFont val="Arial"/>
        <family val="2"/>
        <charset val="1"/>
      </rPr>
      <t>You can calculate the duration in calendar days (including both start and end dates) using the formula =</t>
    </r>
    <r>
      <rPr>
        <i/>
        <sz val="11"/>
        <rFont val="Arial"/>
        <family val="2"/>
        <charset val="1"/>
      </rPr>
      <t>enddate</t>
    </r>
    <r>
      <rPr>
        <sz val="11"/>
        <rFont val="Arial"/>
        <family val="2"/>
        <charset val="1"/>
      </rPr>
      <t>-</t>
    </r>
    <r>
      <rPr>
        <i/>
        <sz val="11"/>
        <rFont val="Arial"/>
        <family val="2"/>
        <charset val="1"/>
      </rPr>
      <t>startdate</t>
    </r>
    <r>
      <rPr>
        <sz val="11"/>
        <rFont val="Arial"/>
        <family val="2"/>
        <charset val="1"/>
      </rPr>
      <t>+1</t>
    </r>
  </si>
  <si>
    <r>
      <rPr>
        <sz val="11"/>
        <color theme="4" tint="-0.249977111117893"/>
        <rFont val="Arial"/>
        <family val="2"/>
        <charset val="1"/>
      </rPr>
      <t xml:space="preserve">How do I change the </t>
    </r>
    <r>
      <rPr>
        <b/>
        <sz val="11"/>
        <color theme="4" tint="-0.249977111117893"/>
        <rFont val="Arial"/>
        <family val="2"/>
        <charset val="1"/>
      </rPr>
      <t>Print Settings</t>
    </r>
    <r>
      <rPr>
        <sz val="11"/>
        <color theme="4" tint="-0.249977111117893"/>
        <rFont val="Arial"/>
        <family val="2"/>
        <charset val="1"/>
      </rPr>
      <t>? (Excel 2010, 2013)</t>
    </r>
  </si>
  <si>
    <t>Select the entire range of cells you want to print and go to File &gt; Print Area &gt; Set Print Area. Then go to File &gt; Page Setup or File &gt; Print Preview and adjust the Scaling, Margins, and Page Orientation as desired.</t>
  </si>
  <si>
    <r>
      <rPr>
        <sz val="11"/>
        <color theme="4" tint="-0.249977111117893"/>
        <rFont val="Arial"/>
        <family val="2"/>
        <charset val="1"/>
      </rPr>
      <t xml:space="preserve">How do I increase the </t>
    </r>
    <r>
      <rPr>
        <b/>
        <sz val="11"/>
        <color theme="4" tint="-0.249977111117893"/>
        <rFont val="Arial"/>
        <family val="2"/>
        <charset val="1"/>
      </rPr>
      <t>range of dates</t>
    </r>
    <r>
      <rPr>
        <sz val="11"/>
        <color theme="4" tint="-0.249977111117893"/>
        <rFont val="Arial"/>
        <family val="2"/>
        <charset val="1"/>
      </rPr>
      <t xml:space="preserve"> displayed in the Gantt chart?</t>
    </r>
  </si>
  <si>
    <t>You will need to add columns to the right of the Gantt Chart via copy/paste. Copy and paste the columns in groups of 7. Afterwards, you will also probably need to update the print area.</t>
  </si>
  <si>
    <r>
      <rPr>
        <sz val="11"/>
        <color theme="4" tint="-0.249977111117893"/>
        <rFont val="Arial"/>
        <family val="2"/>
        <charset val="1"/>
      </rPr>
      <t xml:space="preserve">How do I create a summary row that shows the </t>
    </r>
    <r>
      <rPr>
        <b/>
        <sz val="11"/>
        <color theme="4" tint="-0.249977111117893"/>
        <rFont val="Arial"/>
        <family val="2"/>
        <charset val="1"/>
      </rPr>
      <t>MIN</t>
    </r>
    <r>
      <rPr>
        <sz val="11"/>
        <color theme="4" tint="-0.249977111117893"/>
        <rFont val="Arial"/>
        <family val="2"/>
        <charset val="1"/>
      </rPr>
      <t xml:space="preserve"> and </t>
    </r>
    <r>
      <rPr>
        <b/>
        <sz val="11"/>
        <color theme="4" tint="-0.249977111117893"/>
        <rFont val="Arial"/>
        <family val="2"/>
        <charset val="1"/>
      </rPr>
      <t>MAX</t>
    </r>
    <r>
      <rPr>
        <sz val="11"/>
        <color theme="4" tint="-0.249977111117893"/>
        <rFont val="Arial"/>
        <family val="2"/>
        <charset val="1"/>
      </rPr>
      <t xml:space="preserve"> dates for all sub-tasks?</t>
    </r>
  </si>
  <si>
    <r>
      <rPr>
        <sz val="11"/>
        <color rgb="FF000000"/>
        <rFont val="Arial"/>
        <family val="2"/>
        <charset val="1"/>
      </rPr>
      <t>In the Start column, use the formula =MIN(</t>
    </r>
    <r>
      <rPr>
        <i/>
        <sz val="11"/>
        <color rgb="FF000000"/>
        <rFont val="Arial"/>
        <family val="2"/>
        <charset val="1"/>
      </rPr>
      <t>range_of_start_dates</t>
    </r>
    <r>
      <rPr>
        <sz val="11"/>
        <color rgb="FF000000"/>
        <rFont val="Arial"/>
        <family val="2"/>
        <charset val="1"/>
      </rPr>
      <t>)</t>
    </r>
  </si>
  <si>
    <r>
      <rPr>
        <sz val="11"/>
        <color rgb="FF000000"/>
        <rFont val="Arial"/>
        <family val="2"/>
        <charset val="1"/>
      </rPr>
      <t>In the End column, use the formula =MAX(</t>
    </r>
    <r>
      <rPr>
        <i/>
        <sz val="11"/>
        <color rgb="FF000000"/>
        <rFont val="Arial"/>
        <family val="2"/>
        <charset val="1"/>
      </rPr>
      <t>range_of_end_dates</t>
    </r>
    <r>
      <rPr>
        <sz val="11"/>
        <color rgb="FF000000"/>
        <rFont val="Arial"/>
        <family val="2"/>
        <charset val="1"/>
      </rPr>
      <t>)</t>
    </r>
  </si>
  <si>
    <r>
      <rPr>
        <sz val="11"/>
        <color rgb="FF000000"/>
        <rFont val="Arial"/>
        <family val="2"/>
        <charset val="1"/>
      </rPr>
      <t>In the Days column, use the formula =</t>
    </r>
    <r>
      <rPr>
        <i/>
        <sz val="11"/>
        <color rgb="FF000000"/>
        <rFont val="Arial"/>
        <family val="2"/>
        <charset val="1"/>
      </rPr>
      <t>end_date</t>
    </r>
    <r>
      <rPr>
        <sz val="11"/>
        <color rgb="FF000000"/>
        <rFont val="Arial"/>
        <family val="2"/>
        <charset val="1"/>
      </rPr>
      <t>-</t>
    </r>
    <r>
      <rPr>
        <i/>
        <sz val="11"/>
        <color rgb="FF000000"/>
        <rFont val="Arial"/>
        <family val="2"/>
        <charset val="1"/>
      </rPr>
      <t>start_date</t>
    </r>
    <r>
      <rPr>
        <sz val="11"/>
        <color rgb="FF000000"/>
        <rFont val="Arial"/>
        <family val="2"/>
        <charset val="1"/>
      </rPr>
      <t>+1</t>
    </r>
  </si>
  <si>
    <r>
      <rPr>
        <sz val="11"/>
        <color theme="4" tint="-0.249977111117893"/>
        <rFont val="Arial"/>
        <family val="2"/>
        <charset val="1"/>
      </rPr>
      <t xml:space="preserve">How do I calculate the </t>
    </r>
    <r>
      <rPr>
        <b/>
        <sz val="11"/>
        <color theme="4" tint="-0.249977111117893"/>
        <rFont val="Arial"/>
        <family val="2"/>
        <charset val="1"/>
      </rPr>
      <t>%Complete</t>
    </r>
    <r>
      <rPr>
        <sz val="11"/>
        <color theme="4" tint="-0.249977111117893"/>
        <rFont val="Arial"/>
        <family val="2"/>
        <charset val="1"/>
      </rPr>
      <t xml:space="preserve"> for an entire category of tasks?</t>
    </r>
  </si>
  <si>
    <t>The %Complete for a group of tasks can be calculated from its sub tasks using the formula below, where "workdays" is a reference to the range of work day values and "complete" is a reference to the %complete for each of the subtasks.</t>
  </si>
  <si>
    <r>
      <rPr>
        <sz val="11"/>
        <rFont val="Arial"/>
        <family val="2"/>
        <charset val="1"/>
      </rPr>
      <t>=SUMPRODUCT(</t>
    </r>
    <r>
      <rPr>
        <i/>
        <sz val="11"/>
        <rFont val="Arial"/>
        <family val="2"/>
        <charset val="1"/>
      </rPr>
      <t>workdays</t>
    </r>
    <r>
      <rPr>
        <sz val="11"/>
        <rFont val="Arial"/>
        <family val="2"/>
        <charset val="1"/>
      </rPr>
      <t>,</t>
    </r>
    <r>
      <rPr>
        <i/>
        <sz val="11"/>
        <rFont val="Arial"/>
        <family val="2"/>
        <charset val="1"/>
      </rPr>
      <t>complete</t>
    </r>
    <r>
      <rPr>
        <sz val="11"/>
        <rFont val="Arial"/>
        <family val="2"/>
        <charset val="1"/>
      </rPr>
      <t>)/SUM(</t>
    </r>
    <r>
      <rPr>
        <i/>
        <sz val="11"/>
        <rFont val="Arial"/>
        <family val="2"/>
        <charset val="1"/>
      </rPr>
      <t>workdays</t>
    </r>
    <r>
      <rPr>
        <sz val="11"/>
        <rFont val="Arial"/>
        <family val="2"/>
        <charset val="1"/>
      </rPr>
      <t>)</t>
    </r>
  </si>
  <si>
    <t>Example: Let's say you have 3 sub tasks that are 10 days, 12 days, and 14 days long, respectively. If the first subtask is 50% complete and the others are 25% complete, you could calculate the overall percent complete for the group as: =(10*50%+12*25%+14*25%)/(10+12+14).</t>
  </si>
  <si>
    <r>
      <rPr>
        <sz val="11"/>
        <color theme="4" tint="-0.249977111117893"/>
        <rFont val="Arial"/>
        <family val="2"/>
        <charset val="1"/>
      </rPr>
      <t xml:space="preserve">I've </t>
    </r>
    <r>
      <rPr>
        <b/>
        <sz val="11"/>
        <color theme="4" tint="-0.249977111117893"/>
        <rFont val="Arial"/>
        <family val="2"/>
        <charset val="1"/>
      </rPr>
      <t>messed up</t>
    </r>
    <r>
      <rPr>
        <sz val="11"/>
        <color theme="4" tint="-0.249977111117893"/>
        <rFont val="Arial"/>
        <family val="2"/>
        <charset val="1"/>
      </rPr>
      <t xml:space="preserve"> the chart area somehow. How do I fix it?</t>
    </r>
  </si>
  <si>
    <t>Find a row that works, then copy the cells that make up the gantt chart area from that row into the row that is messed up.</t>
  </si>
  <si>
    <t>© 2006-2018 Vertex42 LLC</t>
  </si>
  <si>
    <t>Terms of Use</t>
  </si>
  <si>
    <t>Gantt Chart Template, by Vertex42.com</t>
  </si>
  <si>
    <t>This spreadsheet template, including all worksheets and associated content is a copyrighted work under the United States and other copyright laws.</t>
  </si>
  <si>
    <r>
      <rPr>
        <sz val="12"/>
        <rFont val="Arial"/>
        <family val="2"/>
        <charset val="1"/>
      </rPr>
      <t xml:space="preserve">You may download the spreadsheet template, make archival copies, and customize the template only for your </t>
    </r>
    <r>
      <rPr>
        <b/>
        <sz val="12"/>
        <rFont val="Arial"/>
        <family val="2"/>
        <charset val="1"/>
      </rPr>
      <t>personal use or use within your company or organization</t>
    </r>
    <r>
      <rPr>
        <sz val="12"/>
        <rFont val="Arial"/>
        <family val="2"/>
        <charset val="1"/>
      </rPr>
      <t xml:space="preserve"> and </t>
    </r>
    <r>
      <rPr>
        <b/>
        <sz val="12"/>
        <rFont val="Arial"/>
        <family val="2"/>
        <charset val="1"/>
      </rPr>
      <t>not</t>
    </r>
    <r>
      <rPr>
        <sz val="12"/>
        <rFont val="Arial"/>
        <family val="2"/>
        <charset val="1"/>
      </rPr>
      <t xml:space="preserve"> for resale or public sharing.</t>
    </r>
  </si>
  <si>
    <t>You may not remove or alter any Vertex42 logo, trademark, copyright, disclaimer, brand, terms of use, attribution, or other proprietary notices or marks within the template.</t>
  </si>
  <si>
    <t>The template and any file, document, or other work including or derived from the template may NOT be sold, distributed, published to an online gallery, hosted on a website, or placed on any server in a way that makes it available to the general public.</t>
  </si>
  <si>
    <r>
      <rPr>
        <b/>
        <sz val="12"/>
        <rFont val="Arial"/>
        <family val="2"/>
        <charset val="1"/>
      </rPr>
      <t>Limited Private Sharing and Other Allowed Uses</t>
    </r>
    <r>
      <rPr>
        <sz val="12"/>
        <rFont val="Arial"/>
        <family val="2"/>
        <charset val="1"/>
      </rPr>
      <t>: See the complete license agreement to learn more about how you may or may not use this template.</t>
    </r>
  </si>
  <si>
    <t>View the Complete License Agreement</t>
  </si>
  <si>
    <t>https://www.vertex42.com/licensing/EULA_privateuse.html</t>
  </si>
  <si>
    <t>Benin</t>
  </si>
  <si>
    <t>CHARA AUTOMATION AND SOLUTIONS PVT LTD</t>
  </si>
  <si>
    <t>Benin/Venkat/Vivek</t>
  </si>
  <si>
    <t>New Product Development</t>
  </si>
  <si>
    <t>Hari</t>
  </si>
  <si>
    <t>Surya</t>
  </si>
  <si>
    <t>Vivek</t>
  </si>
  <si>
    <t>Venkat</t>
  </si>
  <si>
    <t>Cable Cutting Machine</t>
  </si>
  <si>
    <t>Pre-Part Assembly LH &amp; RH</t>
  </si>
  <si>
    <t>Outer Shield Ring Crimping</t>
  </si>
  <si>
    <t>Ultra Sonic Welding</t>
  </si>
  <si>
    <t>Post Part Assembly Con1 &amp; Con2</t>
  </si>
  <si>
    <t>High Voltage Tester</t>
  </si>
  <si>
    <t>Geo &amp; Protector Checker</t>
  </si>
  <si>
    <t>PDI &amp; Packing</t>
  </si>
  <si>
    <t>Concept Discussion</t>
  </si>
  <si>
    <t>Design</t>
  </si>
  <si>
    <t>Design Review</t>
  </si>
  <si>
    <t>Work Order Generation</t>
  </si>
  <si>
    <t>a) Structure release</t>
  </si>
  <si>
    <t>b) BOM release</t>
  </si>
  <si>
    <t>c) Electrical drawing release</t>
  </si>
  <si>
    <t>Assembly Process</t>
  </si>
  <si>
    <t>a) Structure assembly</t>
  </si>
  <si>
    <t>c) Jigs and fixtures assembly</t>
  </si>
  <si>
    <t>b) Pannel &amp; control wiring</t>
  </si>
  <si>
    <t xml:space="preserve">Sofware and control </t>
  </si>
  <si>
    <t xml:space="preserve">a) software Development </t>
  </si>
  <si>
    <t xml:space="preserve">b) Testing </t>
  </si>
  <si>
    <t>c) Beta Trials</t>
  </si>
  <si>
    <t>Cutomer Valifdation</t>
  </si>
  <si>
    <t>Verification &amp; Correction</t>
  </si>
  <si>
    <t xml:space="preserve">Packing and Dispatch </t>
  </si>
  <si>
    <t>d) protocal receiving from customer</t>
  </si>
  <si>
    <t>e) Tracibility</t>
  </si>
  <si>
    <t>f) QR printing lable or on cable</t>
  </si>
  <si>
    <t>b) structure BOM release</t>
  </si>
  <si>
    <t>c) Electrical drawing &amp; BOM release</t>
  </si>
  <si>
    <t>c) Child componenet samples</t>
  </si>
  <si>
    <t>d) Jigs and fixtures desigh</t>
  </si>
  <si>
    <t>e) Jigs and fixtures manufacturing</t>
  </si>
  <si>
    <t>f) Jigs and fixtures assembly</t>
  </si>
  <si>
    <t>b) Testing ( vertual)</t>
  </si>
  <si>
    <t>Outer Jacket Strip, Bride Cutting</t>
  </si>
  <si>
    <t>d) Jigs and fixtures design</t>
  </si>
  <si>
    <t>Back folding &amp; Inner Jacket Strip</t>
  </si>
  <si>
    <t>d) standard part design design</t>
  </si>
  <si>
    <t>d) standard part manufacturing</t>
  </si>
  <si>
    <t>d) standard part assembly</t>
  </si>
  <si>
    <t>Cable Cutting</t>
  </si>
  <si>
    <t>Process</t>
  </si>
  <si>
    <t>Traceability Command</t>
  </si>
  <si>
    <t>Pre-Part Assembly</t>
  </si>
  <si>
    <t>QR Code Scanning for Part Selection</t>
  </si>
  <si>
    <t>Parameter Upload</t>
  </si>
  <si>
    <t xml:space="preserve">Unique QR number </t>
  </si>
  <si>
    <t>Previous Process OK command</t>
  </si>
  <si>
    <t>From m/c To Server</t>
  </si>
  <si>
    <t>From Server To m/c</t>
  </si>
  <si>
    <t>Data Storage</t>
  </si>
  <si>
    <t>Outer Jacket Stripping &amp; Bride Cutting</t>
  </si>
  <si>
    <t>Bride Back Folding &amp; Inner Jacket Semi Strip</t>
  </si>
  <si>
    <t>Wire Diameter Value</t>
  </si>
  <si>
    <t xml:space="preserve">Outer Shield Crimping </t>
  </si>
  <si>
    <t>Crimp force Value and Crimp Dimension</t>
  </si>
  <si>
    <t xml:space="preserve">USW </t>
  </si>
  <si>
    <t>Welding Process actual value</t>
  </si>
  <si>
    <t>Process OK /NOTOK Command</t>
  </si>
  <si>
    <t>Post Part Assembly "A" Side</t>
  </si>
  <si>
    <t>Pressing Load actual value</t>
  </si>
  <si>
    <t>Vision OK/NOTOK Images</t>
  </si>
  <si>
    <t>Post Part Assembly "B" Side</t>
  </si>
  <si>
    <t>HV TEST EOL</t>
  </si>
  <si>
    <t>Test Result values</t>
  </si>
  <si>
    <t>PDI</t>
  </si>
  <si>
    <t>Unique Running Serial No</t>
  </si>
  <si>
    <t>a) software Development Flow Chart</t>
  </si>
  <si>
    <t>b) software Development</t>
  </si>
  <si>
    <t>c) Testing ( vertual)</t>
  </si>
</sst>
</file>

<file path=xl/styles.xml><?xml version="1.0" encoding="utf-8"?>
<styleSheet xmlns="http://schemas.openxmlformats.org/spreadsheetml/2006/main">
  <numFmts count="4">
    <numFmt numFmtId="164" formatCode="m/d/yyyy&quot; (&quot;dddd\)"/>
    <numFmt numFmtId="165" formatCode="d\ mmm\ yyyy"/>
    <numFmt numFmtId="166" formatCode="d"/>
    <numFmt numFmtId="167" formatCode="ddd\ m/dd/yy"/>
  </numFmts>
  <fonts count="46">
    <font>
      <sz val="10"/>
      <name val="Arial"/>
      <charset val="1"/>
    </font>
    <font>
      <sz val="10"/>
      <name val="Arial"/>
      <family val="2"/>
      <charset val="1"/>
    </font>
    <font>
      <u/>
      <sz val="10"/>
      <color rgb="FF0000FF"/>
      <name val="Arial"/>
      <family val="2"/>
      <charset val="1"/>
    </font>
    <font>
      <sz val="11"/>
      <name val="Arial"/>
      <family val="1"/>
      <charset val="1"/>
    </font>
    <font>
      <sz val="9"/>
      <name val="Arial"/>
      <family val="2"/>
      <charset val="1"/>
    </font>
    <font>
      <u/>
      <sz val="8"/>
      <color rgb="FF0000FF"/>
      <name val="Arial"/>
      <family val="2"/>
      <charset val="1"/>
    </font>
    <font>
      <sz val="7"/>
      <color rgb="FFC0C0C0"/>
      <name val="Arial"/>
      <family val="2"/>
      <charset val="1"/>
    </font>
    <font>
      <sz val="10"/>
      <name val="Arial"/>
      <family val="1"/>
      <charset val="1"/>
    </font>
    <font>
      <sz val="11"/>
      <name val="Arial"/>
      <family val="2"/>
      <charset val="1"/>
    </font>
    <font>
      <sz val="8"/>
      <name val="Arial"/>
      <family val="2"/>
      <charset val="1"/>
    </font>
    <font>
      <b/>
      <sz val="9"/>
      <name val="Arial"/>
      <family val="2"/>
      <charset val="1"/>
    </font>
    <font>
      <b/>
      <sz val="8"/>
      <name val="Arial"/>
      <family val="2"/>
      <charset val="1"/>
    </font>
    <font>
      <b/>
      <sz val="11"/>
      <name val="Arial"/>
      <family val="2"/>
      <charset val="1"/>
    </font>
    <font>
      <sz val="14"/>
      <name val="Arial"/>
      <family val="2"/>
      <charset val="1"/>
    </font>
    <font>
      <sz val="9"/>
      <color rgb="FF000000"/>
      <name val="Arial"/>
      <family val="2"/>
      <charset val="1"/>
    </font>
    <font>
      <sz val="14"/>
      <color rgb="FF000000"/>
      <name val="Arial"/>
      <family val="2"/>
      <charset val="1"/>
    </font>
    <font>
      <sz val="10"/>
      <name val="Arial"/>
      <family val="2"/>
    </font>
    <font>
      <sz val="9"/>
      <color rgb="FF000000"/>
      <name val="Tahoma"/>
      <family val="2"/>
      <charset val="1"/>
    </font>
    <font>
      <b/>
      <sz val="9"/>
      <color rgb="FF000000"/>
      <name val="Tahoma"/>
      <family val="2"/>
      <charset val="1"/>
    </font>
    <font>
      <b/>
      <i/>
      <sz val="9"/>
      <color rgb="FF000000"/>
      <name val="Tahoma"/>
      <family val="2"/>
      <charset val="1"/>
    </font>
    <font>
      <i/>
      <sz val="9"/>
      <color rgb="FF000000"/>
      <name val="Tahoma"/>
      <family val="2"/>
      <charset val="1"/>
    </font>
    <font>
      <sz val="18"/>
      <color theme="4" tint="-0.249977111117893"/>
      <name val="Arial"/>
      <family val="2"/>
      <charset val="1"/>
    </font>
    <font>
      <b/>
      <sz val="10"/>
      <name val="Arial"/>
      <family val="2"/>
      <charset val="1"/>
    </font>
    <font>
      <u/>
      <sz val="14"/>
      <color rgb="FF0000FF"/>
      <name val="Arial"/>
      <family val="2"/>
      <charset val="1"/>
    </font>
    <font>
      <i/>
      <sz val="8"/>
      <name val="Arial"/>
      <family val="2"/>
      <charset val="1"/>
    </font>
    <font>
      <b/>
      <sz val="12"/>
      <color theme="4" tint="-0.249977111117893"/>
      <name val="Arial"/>
      <family val="2"/>
      <charset val="1"/>
    </font>
    <font>
      <sz val="18"/>
      <color theme="3"/>
      <name val="Arial"/>
      <family val="2"/>
      <charset val="1"/>
    </font>
    <font>
      <u/>
      <sz val="11"/>
      <color rgb="FF0000FF"/>
      <name val="Arial"/>
      <family val="2"/>
      <charset val="1"/>
    </font>
    <font>
      <sz val="14"/>
      <color theme="4" tint="-0.249977111117893"/>
      <name val="Arial"/>
      <family val="2"/>
      <charset val="1"/>
    </font>
    <font>
      <sz val="11"/>
      <color rgb="FFFF0000"/>
      <name val="Arial"/>
      <family val="2"/>
      <charset val="1"/>
    </font>
    <font>
      <b/>
      <sz val="11"/>
      <color rgb="FFFF0000"/>
      <name val="Arial"/>
      <family val="2"/>
      <charset val="1"/>
    </font>
    <font>
      <b/>
      <sz val="11"/>
      <color theme="4" tint="-0.249977111117893"/>
      <name val="Arial"/>
      <family val="2"/>
      <charset val="1"/>
    </font>
    <font>
      <sz val="11"/>
      <color rgb="FF000000"/>
      <name val="Arial"/>
      <family val="2"/>
      <charset val="1"/>
    </font>
    <font>
      <i/>
      <sz val="11"/>
      <name val="Arial"/>
      <family val="2"/>
      <charset val="1"/>
    </font>
    <font>
      <sz val="11"/>
      <color theme="4" tint="-0.249977111117893"/>
      <name val="Arial"/>
      <family val="2"/>
      <charset val="1"/>
    </font>
    <font>
      <i/>
      <sz val="11"/>
      <color rgb="FF000000"/>
      <name val="Arial"/>
      <family val="2"/>
      <charset val="1"/>
    </font>
    <font>
      <sz val="12"/>
      <name val="Arial"/>
      <family val="2"/>
      <charset val="1"/>
    </font>
    <font>
      <b/>
      <sz val="12"/>
      <name val="Arial"/>
      <family val="2"/>
      <charset val="1"/>
    </font>
    <font>
      <u/>
      <sz val="12"/>
      <color rgb="FF0000FF"/>
      <name val="Arial"/>
      <family val="2"/>
      <charset val="1"/>
    </font>
    <font>
      <sz val="10"/>
      <name val="Arial"/>
      <family val="2"/>
    </font>
    <font>
      <b/>
      <sz val="10"/>
      <name val="Arial"/>
      <family val="2"/>
    </font>
    <font>
      <b/>
      <sz val="11"/>
      <name val="Arial"/>
      <family val="2"/>
    </font>
    <font>
      <b/>
      <sz val="16"/>
      <color theme="4" tint="-0.249977111117893"/>
      <name val="Arial"/>
      <family val="2"/>
    </font>
    <font>
      <b/>
      <sz val="9"/>
      <name val="Arial"/>
      <family val="2"/>
    </font>
    <font>
      <sz val="8"/>
      <color rgb="FF000000"/>
      <name val="Arial"/>
      <family val="2"/>
      <charset val="1"/>
    </font>
    <font>
      <b/>
      <sz val="12"/>
      <name val="Arial"/>
      <family val="2"/>
    </font>
  </fonts>
  <fills count="7">
    <fill>
      <patternFill patternType="none"/>
    </fill>
    <fill>
      <patternFill patternType="gray125"/>
    </fill>
    <fill>
      <patternFill patternType="solid">
        <fgColor rgb="FFFFFFFF"/>
        <bgColor rgb="FFEFEFEF"/>
      </patternFill>
    </fill>
    <fill>
      <patternFill patternType="solid">
        <fgColor theme="0" tint="-0.14999847407452621"/>
        <bgColor rgb="FFD3ECD5"/>
      </patternFill>
    </fill>
    <fill>
      <patternFill patternType="solid">
        <fgColor theme="3" tint="0.79989013336588644"/>
        <bgColor rgb="FFEAEAEA"/>
      </patternFill>
    </fill>
    <fill>
      <patternFill patternType="solid">
        <fgColor rgb="FFEAEAEA"/>
        <bgColor rgb="FFEFEFEF"/>
      </patternFill>
    </fill>
    <fill>
      <patternFill patternType="solid">
        <fgColor theme="3" tint="0.79998168889431442"/>
        <bgColor rgb="FFD3ECD5"/>
      </patternFill>
    </fill>
  </fills>
  <borders count="26">
    <border>
      <left/>
      <right/>
      <top/>
      <bottom/>
      <diagonal/>
    </border>
    <border>
      <left/>
      <right/>
      <top style="thin">
        <color rgb="FFEAEAEA"/>
      </top>
      <bottom style="thin">
        <color rgb="FFEAEAEA"/>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39" fillId="0" borderId="0" applyBorder="0" applyProtection="0"/>
    <xf numFmtId="0" fontId="2" fillId="0" borderId="0" applyBorder="0" applyProtection="0"/>
  </cellStyleXfs>
  <cellXfs count="163">
    <xf numFmtId="0" fontId="0" fillId="0" borderId="0" xfId="0"/>
    <xf numFmtId="0" fontId="0" fillId="0" borderId="0" xfId="0" applyProtection="1"/>
    <xf numFmtId="0" fontId="0" fillId="0" borderId="0" xfId="0" applyBorder="1" applyProtection="1"/>
    <xf numFmtId="0" fontId="1" fillId="0" borderId="0" xfId="0" applyFont="1" applyBorder="1" applyAlignment="1" applyProtection="1"/>
    <xf numFmtId="0" fontId="4" fillId="3" borderId="1" xfId="0" applyFont="1" applyFill="1" applyBorder="1" applyAlignment="1" applyProtection="1">
      <alignment vertical="center"/>
    </xf>
    <xf numFmtId="0" fontId="4" fillId="0" borderId="1" xfId="0" applyFont="1" applyBorder="1" applyAlignment="1" applyProtection="1">
      <alignment vertical="center"/>
    </xf>
    <xf numFmtId="0" fontId="21" fillId="0" borderId="0" xfId="0" applyFont="1" applyAlignment="1">
      <alignment vertical="center"/>
    </xf>
    <xf numFmtId="0" fontId="22" fillId="0" borderId="0" xfId="0" applyFont="1"/>
    <xf numFmtId="0" fontId="1" fillId="0" borderId="0" xfId="0" applyFont="1"/>
    <xf numFmtId="0" fontId="23" fillId="0" borderId="0" xfId="2" applyFont="1" applyBorder="1" applyAlignment="1" applyProtection="1"/>
    <xf numFmtId="0" fontId="24" fillId="0" borderId="0" xfId="0" applyFont="1"/>
    <xf numFmtId="0" fontId="25" fillId="0" borderId="0" xfId="0" applyFont="1"/>
    <xf numFmtId="0" fontId="12" fillId="0" borderId="0" xfId="0" applyFont="1"/>
    <xf numFmtId="0" fontId="21" fillId="0" borderId="0" xfId="0" applyFont="1" applyBorder="1" applyAlignment="1">
      <alignment horizontal="left" vertical="center"/>
    </xf>
    <xf numFmtId="0" fontId="26" fillId="0" borderId="0" xfId="0" applyFont="1" applyBorder="1" applyAlignment="1">
      <alignment horizontal="left" vertical="center"/>
    </xf>
    <xf numFmtId="0" fontId="1" fillId="0" borderId="0" xfId="0" applyFont="1" applyBorder="1"/>
    <xf numFmtId="0" fontId="27" fillId="0" borderId="0" xfId="2" applyFont="1" applyBorder="1" applyAlignment="1" applyProtection="1"/>
    <xf numFmtId="0" fontId="9" fillId="0" borderId="0" xfId="0" applyFont="1" applyBorder="1" applyAlignment="1">
      <alignment horizontal="right"/>
    </xf>
    <xf numFmtId="0" fontId="1" fillId="0" borderId="0" xfId="0" applyFont="1" applyAlignment="1"/>
    <xf numFmtId="0" fontId="28" fillId="0" borderId="0" xfId="0" applyFont="1" applyBorder="1" applyAlignment="1"/>
    <xf numFmtId="0" fontId="25" fillId="0" borderId="0" xfId="0" applyFont="1" applyBorder="1" applyAlignment="1"/>
    <xf numFmtId="0" fontId="8" fillId="0" borderId="0" xfId="0" applyFont="1" applyAlignment="1">
      <alignment horizontal="left" wrapText="1"/>
    </xf>
    <xf numFmtId="0" fontId="8" fillId="0" borderId="0" xfId="0" applyFont="1" applyAlignment="1">
      <alignment wrapText="1"/>
    </xf>
    <xf numFmtId="0" fontId="13" fillId="0" borderId="0" xfId="0" applyFont="1" applyAlignment="1">
      <alignment vertical="center"/>
    </xf>
    <xf numFmtId="0" fontId="8" fillId="0" borderId="0" xfId="0" applyFont="1" applyAlignment="1">
      <alignment vertical="center" wrapText="1"/>
    </xf>
    <xf numFmtId="0" fontId="1" fillId="0" borderId="0" xfId="0" applyFont="1" applyAlignment="1">
      <alignment vertical="center"/>
    </xf>
    <xf numFmtId="0" fontId="8" fillId="0" borderId="0" xfId="0" applyFont="1" applyBorder="1" applyAlignment="1">
      <alignment vertical="center" wrapText="1"/>
    </xf>
    <xf numFmtId="0" fontId="1" fillId="5" borderId="0" xfId="0" applyFont="1" applyFill="1" applyBorder="1" applyAlignment="1">
      <alignment horizontal="center" vertical="center"/>
    </xf>
    <xf numFmtId="0" fontId="13" fillId="0" borderId="0" xfId="0" applyFont="1"/>
    <xf numFmtId="0" fontId="13" fillId="0" borderId="0" xfId="0" applyFont="1" applyBorder="1"/>
    <xf numFmtId="0" fontId="1" fillId="4" borderId="0" xfId="0" applyFont="1" applyFill="1" applyAlignment="1">
      <alignment horizontal="center" vertical="center"/>
    </xf>
    <xf numFmtId="0" fontId="13" fillId="0" borderId="0" xfId="0" applyFont="1" applyAlignment="1"/>
    <xf numFmtId="0" fontId="29" fillId="0" borderId="0" xfId="0" applyFont="1" applyBorder="1" applyAlignment="1">
      <alignment vertical="center" wrapText="1"/>
    </xf>
    <xf numFmtId="0" fontId="22" fillId="0" borderId="0" xfId="0" applyFont="1" applyBorder="1" applyAlignment="1"/>
    <xf numFmtId="0" fontId="31" fillId="0" borderId="0" xfId="0" applyFont="1" applyBorder="1" applyAlignment="1"/>
    <xf numFmtId="0" fontId="27" fillId="0" borderId="0" xfId="2" applyFont="1" applyBorder="1" applyAlignment="1" applyProtection="1">
      <alignment vertical="center"/>
    </xf>
    <xf numFmtId="0" fontId="9" fillId="0" borderId="0" xfId="0" applyFont="1" applyAlignment="1">
      <alignment wrapText="1"/>
    </xf>
    <xf numFmtId="0" fontId="1" fillId="0" borderId="0" xfId="0" applyFont="1" applyBorder="1" applyAlignment="1"/>
    <xf numFmtId="0" fontId="32" fillId="0" borderId="0" xfId="0" applyFont="1" applyAlignment="1">
      <alignment horizontal="right"/>
    </xf>
    <xf numFmtId="0" fontId="8" fillId="0" borderId="0" xfId="0" applyFont="1"/>
    <xf numFmtId="0" fontId="1" fillId="0" borderId="0" xfId="0" applyFont="1" applyAlignment="1">
      <alignment horizontal="left" wrapText="1" indent="1"/>
    </xf>
    <xf numFmtId="0" fontId="31" fillId="0" borderId="0" xfId="0" applyFont="1" applyAlignment="1">
      <alignment horizontal="right"/>
    </xf>
    <xf numFmtId="0" fontId="34" fillId="0" borderId="0" xfId="0" applyFont="1" applyBorder="1" applyAlignment="1">
      <alignment vertical="center" wrapText="1"/>
    </xf>
    <xf numFmtId="0" fontId="8" fillId="0" borderId="0" xfId="0" applyFont="1" applyAlignment="1"/>
    <xf numFmtId="0" fontId="8" fillId="0" borderId="0" xfId="0" applyFont="1" applyBorder="1" applyAlignment="1">
      <alignment horizontal="left" vertical="center" wrapText="1"/>
    </xf>
    <xf numFmtId="0" fontId="8" fillId="0" borderId="0" xfId="0" applyFont="1" applyAlignment="1">
      <alignment horizontal="left" indent="1"/>
    </xf>
    <xf numFmtId="0" fontId="34" fillId="0" borderId="0" xfId="0" applyFont="1" applyAlignment="1"/>
    <xf numFmtId="0" fontId="32" fillId="0" borderId="0" xfId="0" applyFont="1" applyAlignment="1">
      <alignment horizontal="left" wrapText="1"/>
    </xf>
    <xf numFmtId="0" fontId="12" fillId="0" borderId="0" xfId="0" applyFont="1" applyAlignment="1">
      <alignment horizontal="left" indent="1"/>
    </xf>
    <xf numFmtId="0" fontId="8" fillId="0" borderId="0" xfId="0" applyFont="1" applyAlignment="1">
      <alignment horizontal="left" wrapText="1" indent="1"/>
    </xf>
    <xf numFmtId="0" fontId="34" fillId="0" borderId="0" xfId="0" applyFont="1"/>
    <xf numFmtId="0" fontId="9" fillId="0" borderId="0" xfId="0" applyFont="1" applyBorder="1" applyAlignment="1">
      <alignment horizontal="left" vertical="center"/>
    </xf>
    <xf numFmtId="0" fontId="0" fillId="0" borderId="0" xfId="0" applyBorder="1"/>
    <xf numFmtId="0" fontId="36" fillId="0" borderId="0" xfId="0" applyFont="1" applyBorder="1" applyAlignment="1">
      <alignment horizontal="left" wrapText="1"/>
    </xf>
    <xf numFmtId="0" fontId="1" fillId="0" borderId="2" xfId="0" applyFont="1" applyBorder="1"/>
    <xf numFmtId="0" fontId="36" fillId="0" borderId="2" xfId="0" applyFont="1" applyBorder="1" applyAlignment="1">
      <alignment horizontal="left" wrapText="1"/>
    </xf>
    <xf numFmtId="0" fontId="0" fillId="0" borderId="2" xfId="0" applyBorder="1"/>
    <xf numFmtId="0" fontId="1" fillId="0" borderId="3" xfId="0" applyFont="1" applyBorder="1"/>
    <xf numFmtId="0" fontId="27" fillId="0" borderId="2" xfId="2" applyFont="1" applyBorder="1" applyAlignment="1" applyProtection="1">
      <alignment wrapText="1"/>
    </xf>
    <xf numFmtId="0" fontId="0" fillId="0" borderId="3" xfId="0" applyBorder="1"/>
    <xf numFmtId="0" fontId="36" fillId="0" borderId="3" xfId="0" applyFont="1" applyBorder="1" applyAlignment="1">
      <alignment horizontal="left" wrapText="1"/>
    </xf>
    <xf numFmtId="0" fontId="37" fillId="0" borderId="3" xfId="0" applyFont="1" applyBorder="1" applyAlignment="1">
      <alignment horizontal="left" wrapText="1"/>
    </xf>
    <xf numFmtId="0" fontId="38" fillId="0" borderId="3" xfId="2" applyFont="1" applyBorder="1" applyAlignment="1" applyProtection="1">
      <alignment horizontal="left" wrapText="1"/>
    </xf>
    <xf numFmtId="0" fontId="36" fillId="0" borderId="3" xfId="0" applyFont="1" applyBorder="1" applyAlignment="1">
      <alignment horizontal="left"/>
    </xf>
    <xf numFmtId="0" fontId="5" fillId="2" borderId="4" xfId="2" applyFont="1" applyFill="1" applyBorder="1" applyAlignment="1" applyProtection="1">
      <alignment horizontal="right"/>
      <protection locked="0"/>
    </xf>
    <xf numFmtId="0" fontId="1" fillId="0" borderId="4" xfId="0" applyFont="1" applyBorder="1" applyAlignment="1" applyProtection="1"/>
    <xf numFmtId="0" fontId="0" fillId="0" borderId="4" xfId="0" applyBorder="1" applyAlignment="1" applyProtection="1"/>
    <xf numFmtId="0" fontId="1" fillId="0" borderId="4" xfId="0" applyFont="1" applyBorder="1" applyProtection="1"/>
    <xf numFmtId="0" fontId="40" fillId="0" borderId="4" xfId="0" applyFont="1" applyBorder="1" applyAlignment="1" applyProtection="1">
      <alignment horizontal="right" vertical="center"/>
    </xf>
    <xf numFmtId="0" fontId="1" fillId="0" borderId="4" xfId="0" applyFont="1" applyBorder="1" applyAlignment="1" applyProtection="1">
      <alignment horizontal="right" vertical="center"/>
    </xf>
    <xf numFmtId="0" fontId="1" fillId="0" borderId="4" xfId="0" applyFont="1" applyBorder="1" applyAlignment="1" applyProtection="1">
      <alignment horizontal="center" vertical="center"/>
      <protection locked="0"/>
    </xf>
    <xf numFmtId="0" fontId="7" fillId="0" borderId="4" xfId="0" applyFont="1" applyBorder="1" applyProtection="1"/>
    <xf numFmtId="166" fontId="9" fillId="0" borderId="4" xfId="0" applyNumberFormat="1" applyFont="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0" fillId="0" borderId="4" xfId="0" applyFont="1" applyBorder="1" applyAlignment="1" applyProtection="1">
      <alignment horizontal="center" vertical="center"/>
    </xf>
    <xf numFmtId="0" fontId="4" fillId="0" borderId="4" xfId="0" applyFont="1" applyBorder="1" applyAlignment="1" applyProtection="1">
      <alignment horizontal="center" vertical="center" shrinkToFit="1"/>
    </xf>
    <xf numFmtId="0" fontId="12" fillId="3" borderId="4" xfId="0" applyFont="1" applyFill="1" applyBorder="1" applyAlignment="1" applyProtection="1">
      <alignment horizontal="left" vertical="center"/>
    </xf>
    <xf numFmtId="0" fontId="4" fillId="3" borderId="4" xfId="0" applyFont="1" applyFill="1" applyBorder="1" applyAlignment="1" applyProtection="1">
      <alignment horizontal="center" vertical="center"/>
    </xf>
    <xf numFmtId="1" fontId="4" fillId="3" borderId="4" xfId="1" applyNumberFormat="1" applyFont="1" applyFill="1" applyBorder="1" applyAlignment="1" applyProtection="1">
      <alignment horizontal="center" vertical="center"/>
    </xf>
    <xf numFmtId="9" fontId="4" fillId="3" borderId="4" xfId="1" applyFont="1" applyFill="1" applyBorder="1" applyAlignment="1" applyProtection="1">
      <alignment horizontal="center" vertical="center"/>
    </xf>
    <xf numFmtId="1" fontId="4" fillId="3" borderId="4" xfId="0" applyNumberFormat="1" applyFont="1" applyFill="1" applyBorder="1" applyAlignment="1" applyProtection="1">
      <alignment horizontal="center" vertical="center"/>
    </xf>
    <xf numFmtId="1" fontId="13" fillId="3" borderId="4" xfId="0" applyNumberFormat="1" applyFont="1" applyFill="1" applyBorder="1" applyAlignment="1" applyProtection="1">
      <alignment horizontal="center" vertical="center"/>
    </xf>
    <xf numFmtId="0" fontId="4" fillId="3" borderId="4"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4" fillId="0" borderId="4" xfId="0" applyFont="1" applyBorder="1" applyAlignment="1" applyProtection="1">
      <alignment vertical="center"/>
    </xf>
    <xf numFmtId="0" fontId="14" fillId="0" borderId="4" xfId="0" applyFont="1" applyBorder="1" applyAlignment="1" applyProtection="1">
      <alignment horizontal="center" vertical="center"/>
    </xf>
    <xf numFmtId="1" fontId="14" fillId="4" borderId="4" xfId="0" applyNumberFormat="1" applyFont="1" applyFill="1" applyBorder="1" applyAlignment="1" applyProtection="1">
      <alignment horizontal="center" vertical="center"/>
    </xf>
    <xf numFmtId="1" fontId="14" fillId="0" borderId="4" xfId="0" applyNumberFormat="1" applyFont="1" applyBorder="1" applyAlignment="1" applyProtection="1">
      <alignment horizontal="center" vertical="center"/>
    </xf>
    <xf numFmtId="1" fontId="15" fillId="0" borderId="4" xfId="0" applyNumberFormat="1" applyFont="1" applyBorder="1" applyAlignment="1" applyProtection="1">
      <alignment horizontal="center" vertical="center"/>
    </xf>
    <xf numFmtId="0" fontId="3" fillId="0" borderId="8" xfId="0" applyFont="1" applyBorder="1" applyAlignment="1" applyProtection="1">
      <alignment vertical="center"/>
      <protection locked="0"/>
    </xf>
    <xf numFmtId="0" fontId="1" fillId="0" borderId="8" xfId="0" applyFont="1" applyBorder="1" applyProtection="1"/>
    <xf numFmtId="0" fontId="7" fillId="0" borderId="8" xfId="0" applyFont="1" applyBorder="1" applyProtection="1"/>
    <xf numFmtId="166" fontId="9" fillId="0" borderId="9" xfId="0" applyNumberFormat="1" applyFont="1" applyBorder="1" applyAlignment="1" applyProtection="1">
      <alignment horizontal="center" vertical="center" shrinkToFit="1"/>
    </xf>
    <xf numFmtId="0" fontId="10" fillId="0" borderId="8" xfId="0" applyFont="1" applyBorder="1" applyAlignment="1" applyProtection="1">
      <alignment horizontal="left" vertical="center"/>
    </xf>
    <xf numFmtId="0" fontId="4" fillId="0" borderId="9" xfId="0" applyFont="1" applyBorder="1" applyAlignment="1" applyProtection="1">
      <alignment horizontal="center" vertical="center" shrinkToFit="1"/>
    </xf>
    <xf numFmtId="0" fontId="12" fillId="3" borderId="8"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12" fillId="3" borderId="9" xfId="0" applyFont="1" applyFill="1" applyBorder="1" applyAlignment="1" applyProtection="1">
      <alignment horizontal="left" vertical="center"/>
    </xf>
    <xf numFmtId="0" fontId="6" fillId="0" borderId="10" xfId="0" applyFont="1" applyBorder="1" applyAlignment="1" applyProtection="1">
      <protection locked="0"/>
    </xf>
    <xf numFmtId="0" fontId="6" fillId="0" borderId="11" xfId="0" applyFont="1" applyBorder="1" applyAlignment="1" applyProtection="1">
      <protection locked="0"/>
    </xf>
    <xf numFmtId="0" fontId="6" fillId="0" borderId="12" xfId="0" applyFont="1" applyBorder="1" applyAlignment="1" applyProtection="1">
      <protection locked="0"/>
    </xf>
    <xf numFmtId="0" fontId="6" fillId="0" borderId="13" xfId="0" applyFont="1" applyBorder="1" applyAlignment="1" applyProtection="1">
      <protection locked="0"/>
    </xf>
    <xf numFmtId="0" fontId="6" fillId="0" borderId="14" xfId="0" applyFont="1" applyBorder="1" applyAlignment="1" applyProtection="1">
      <protection locked="0"/>
    </xf>
    <xf numFmtId="0" fontId="6" fillId="0" borderId="15" xfId="0" applyFont="1" applyBorder="1" applyAlignment="1" applyProtection="1">
      <protection locked="0"/>
    </xf>
    <xf numFmtId="0" fontId="42" fillId="0" borderId="16" xfId="0" applyFont="1" applyBorder="1" applyAlignment="1" applyProtection="1">
      <alignment vertical="center"/>
      <protection locked="0"/>
    </xf>
    <xf numFmtId="0" fontId="42" fillId="0" borderId="17" xfId="0" applyFont="1" applyBorder="1" applyAlignment="1" applyProtection="1">
      <alignment vertical="center"/>
      <protection locked="0"/>
    </xf>
    <xf numFmtId="0" fontId="42" fillId="0" borderId="18" xfId="0" applyFont="1" applyBorder="1" applyAlignment="1" applyProtection="1">
      <alignment vertical="center"/>
      <protection locked="0"/>
    </xf>
    <xf numFmtId="0" fontId="16" fillId="0" borderId="0" xfId="0" applyFont="1"/>
    <xf numFmtId="0" fontId="43" fillId="0" borderId="8" xfId="0" applyFont="1" applyBorder="1" applyAlignment="1" applyProtection="1">
      <alignment horizontal="left" vertical="center"/>
    </xf>
    <xf numFmtId="0" fontId="43" fillId="3" borderId="4" xfId="0" applyFont="1" applyFill="1" applyBorder="1" applyAlignment="1" applyProtection="1">
      <alignment vertical="center"/>
    </xf>
    <xf numFmtId="0" fontId="10" fillId="3" borderId="4" xfId="0" applyFont="1" applyFill="1" applyBorder="1" applyAlignment="1" applyProtection="1">
      <alignment horizontal="left" vertical="center"/>
    </xf>
    <xf numFmtId="167" fontId="9" fillId="3" borderId="4" xfId="0" applyNumberFormat="1" applyFont="1" applyFill="1" applyBorder="1" applyAlignment="1" applyProtection="1">
      <alignment horizontal="right" vertical="center"/>
    </xf>
    <xf numFmtId="167" fontId="9" fillId="3" borderId="4" xfId="0" applyNumberFormat="1" applyFont="1" applyFill="1" applyBorder="1" applyAlignment="1" applyProtection="1">
      <alignment horizontal="center" vertical="center"/>
    </xf>
    <xf numFmtId="167" fontId="44" fillId="4" borderId="4" xfId="0" applyNumberFormat="1" applyFont="1" applyFill="1" applyBorder="1" applyAlignment="1" applyProtection="1">
      <alignment horizontal="center" vertical="center"/>
    </xf>
    <xf numFmtId="167" fontId="44" fillId="0" borderId="4" xfId="0" applyNumberFormat="1" applyFont="1" applyBorder="1" applyAlignment="1" applyProtection="1">
      <alignment horizontal="center" vertical="center"/>
    </xf>
    <xf numFmtId="0" fontId="22" fillId="3" borderId="4" xfId="0" applyFont="1" applyFill="1" applyBorder="1" applyAlignment="1" applyProtection="1">
      <alignment vertical="center"/>
    </xf>
    <xf numFmtId="0" fontId="1" fillId="0" borderId="4" xfId="0" applyFont="1" applyBorder="1" applyAlignment="1" applyProtection="1">
      <alignment vertical="center" wrapText="1"/>
    </xf>
    <xf numFmtId="0" fontId="41" fillId="0" borderId="19" xfId="0" applyFont="1" applyBorder="1" applyAlignment="1" applyProtection="1">
      <alignment vertical="center"/>
      <protection locked="0"/>
    </xf>
    <xf numFmtId="0" fontId="41" fillId="0" borderId="6" xfId="0" applyFont="1" applyBorder="1" applyAlignment="1" applyProtection="1">
      <alignment vertical="center"/>
      <protection locked="0"/>
    </xf>
    <xf numFmtId="0" fontId="41" fillId="0" borderId="7" xfId="0" applyFont="1" applyBorder="1" applyAlignment="1" applyProtection="1">
      <alignment vertical="center"/>
      <protection locked="0"/>
    </xf>
    <xf numFmtId="0" fontId="40" fillId="0" borderId="4" xfId="0" applyFont="1" applyBorder="1" applyAlignment="1" applyProtection="1">
      <alignment vertical="center" wrapText="1"/>
    </xf>
    <xf numFmtId="0" fontId="28" fillId="0" borderId="0" xfId="0" applyFont="1" applyBorder="1" applyAlignment="1">
      <alignment horizontal="left"/>
    </xf>
    <xf numFmtId="0" fontId="8" fillId="0" borderId="4" xfId="0" applyFont="1" applyBorder="1" applyAlignment="1" applyProtection="1">
      <alignment horizontal="center" vertical="center"/>
    </xf>
    <xf numFmtId="0" fontId="8" fillId="0" borderId="9" xfId="0" applyFont="1" applyBorder="1" applyAlignment="1" applyProtection="1">
      <alignment horizontal="center" vertical="center"/>
    </xf>
    <xf numFmtId="165" fontId="1" fillId="0" borderId="4" xfId="0" applyNumberFormat="1" applyFont="1" applyBorder="1" applyAlignment="1" applyProtection="1">
      <alignment horizontal="center" vertical="center"/>
    </xf>
    <xf numFmtId="165" fontId="1" fillId="0" borderId="9" xfId="0" applyNumberFormat="1" applyFont="1" applyBorder="1" applyAlignment="1" applyProtection="1">
      <alignment horizontal="center" vertical="center"/>
    </xf>
    <xf numFmtId="164" fontId="36" fillId="0" borderId="5" xfId="0" applyNumberFormat="1" applyFont="1" applyBorder="1" applyAlignment="1" applyProtection="1">
      <alignment horizontal="left" vertical="center" shrinkToFit="1"/>
      <protection locked="0"/>
    </xf>
    <xf numFmtId="164" fontId="36" fillId="0" borderId="6" xfId="0" applyNumberFormat="1" applyFont="1" applyBorder="1" applyAlignment="1" applyProtection="1">
      <alignment horizontal="left" vertical="center" shrinkToFit="1"/>
      <protection locked="0"/>
    </xf>
    <xf numFmtId="164" fontId="36" fillId="0" borderId="7" xfId="0" applyNumberFormat="1" applyFont="1" applyBorder="1" applyAlignment="1" applyProtection="1">
      <alignment horizontal="left" vertical="center" shrinkToFit="1"/>
      <protection locked="0"/>
    </xf>
    <xf numFmtId="164" fontId="1" fillId="0" borderId="5" xfId="0" applyNumberFormat="1" applyFont="1" applyBorder="1" applyAlignment="1" applyProtection="1">
      <alignment horizontal="left" vertical="center" shrinkToFit="1"/>
      <protection locked="0"/>
    </xf>
    <xf numFmtId="164" fontId="1" fillId="0" borderId="6" xfId="0" applyNumberFormat="1" applyFont="1" applyBorder="1" applyAlignment="1" applyProtection="1">
      <alignment horizontal="left" vertical="center" shrinkToFit="1"/>
      <protection locked="0"/>
    </xf>
    <xf numFmtId="164" fontId="1" fillId="0" borderId="7" xfId="0" applyNumberFormat="1" applyFont="1" applyBorder="1" applyAlignment="1" applyProtection="1">
      <alignment horizontal="left" vertical="center" shrinkToFit="1"/>
      <protection locked="0"/>
    </xf>
    <xf numFmtId="167" fontId="9" fillId="6" borderId="4" xfId="0" applyNumberFormat="1" applyFont="1" applyFill="1" applyBorder="1" applyAlignment="1" applyProtection="1">
      <alignment horizontal="right" vertical="center"/>
    </xf>
    <xf numFmtId="167" fontId="9" fillId="6" borderId="4" xfId="0" applyNumberFormat="1" applyFont="1" applyFill="1" applyBorder="1" applyAlignment="1" applyProtection="1">
      <alignment horizontal="center" vertical="center"/>
    </xf>
    <xf numFmtId="1" fontId="4" fillId="6" borderId="4" xfId="1" applyNumberFormat="1" applyFont="1" applyFill="1" applyBorder="1" applyAlignment="1" applyProtection="1">
      <alignment horizontal="center" vertical="center"/>
    </xf>
    <xf numFmtId="1" fontId="4" fillId="6" borderId="4" xfId="0" applyNumberFormat="1" applyFont="1" applyFill="1" applyBorder="1" applyAlignment="1" applyProtection="1">
      <alignment horizontal="center" vertical="center"/>
    </xf>
    <xf numFmtId="9" fontId="4" fillId="0" borderId="4" xfId="1" applyFont="1" applyFill="1" applyBorder="1" applyAlignment="1" applyProtection="1">
      <alignment horizontal="center" vertical="center"/>
    </xf>
    <xf numFmtId="0" fontId="0" fillId="0" borderId="4" xfId="0" applyBorder="1"/>
    <xf numFmtId="0" fontId="45" fillId="0" borderId="4"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xf numFmtId="0" fontId="16" fillId="0" borderId="4" xfId="0" applyFont="1" applyBorder="1" applyAlignment="1">
      <alignment horizontal="center" vertical="center" wrapText="1"/>
    </xf>
    <xf numFmtId="0" fontId="0" fillId="0" borderId="4" xfId="0" applyBorder="1" applyAlignment="1">
      <alignment horizontal="center" vertical="center"/>
    </xf>
    <xf numFmtId="0" fontId="0" fillId="0" borderId="20" xfId="0" applyBorder="1"/>
    <xf numFmtId="0" fontId="0" fillId="0" borderId="21" xfId="0" applyBorder="1"/>
    <xf numFmtId="0" fontId="45" fillId="0" borderId="21" xfId="0" applyFont="1" applyBorder="1" applyAlignment="1">
      <alignment horizontal="center"/>
    </xf>
    <xf numFmtId="0" fontId="45" fillId="0" borderId="22" xfId="0" applyFont="1" applyBorder="1" applyAlignment="1">
      <alignment horizontal="center"/>
    </xf>
    <xf numFmtId="0" fontId="0" fillId="0" borderId="8" xfId="0" applyBorder="1"/>
    <xf numFmtId="0" fontId="45" fillId="0" borderId="9" xfId="0" applyFont="1" applyBorder="1" applyAlignment="1">
      <alignment horizontal="center" vertical="center"/>
    </xf>
    <xf numFmtId="0" fontId="40" fillId="0" borderId="8" xfId="0" applyFont="1" applyBorder="1" applyAlignment="1">
      <alignment horizontal="center" vertical="center"/>
    </xf>
    <xf numFmtId="0" fontId="16" fillId="0" borderId="9" xfId="0" applyFont="1" applyBorder="1" applyAlignment="1">
      <alignment horizontal="center" vertical="center"/>
    </xf>
    <xf numFmtId="0" fontId="16" fillId="0" borderId="9" xfId="0" applyFont="1" applyBorder="1"/>
    <xf numFmtId="0" fontId="0" fillId="0" borderId="9" xfId="0" applyBorder="1"/>
    <xf numFmtId="0" fontId="0" fillId="0" borderId="8"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16" fillId="0" borderId="24" xfId="0" applyFont="1" applyBorder="1"/>
    <xf numFmtId="0" fontId="16" fillId="0" borderId="25" xfId="0" applyFont="1" applyBorder="1"/>
  </cellXfs>
  <cellStyles count="3">
    <cellStyle name="Hyperlink" xfId="2" builtinId="8"/>
    <cellStyle name="Normal" xfId="0" builtinId="0"/>
    <cellStyle name="Percent" xfId="1" builtinId="5"/>
  </cellStyles>
  <dxfs count="4">
    <dxf>
      <fill>
        <patternFill>
          <bgColor rgb="FF0070C0"/>
        </patternFill>
      </fill>
    </dxf>
    <dxf>
      <fill>
        <patternFill>
          <bgColor theme="0" tint="-0.499984740745262"/>
        </patternFill>
      </fill>
    </dxf>
    <dxf>
      <font>
        <color rgb="FFFFFFFF"/>
      </font>
      <fill>
        <patternFill>
          <bgColor theme="5"/>
        </patternFill>
      </fill>
    </dxf>
    <dxf>
      <border diagonalUp="0" diagonalDown="0">
        <left style="thin">
          <color rgb="FFC00000"/>
        </left>
        <right style="thin">
          <color rgb="FFC00000"/>
        </right>
        <top/>
        <bottom/>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C0504D"/>
      <rgbColor rgb="FFEFEFEF"/>
      <rgbColor rgb="FFEAEAEA"/>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D3ECD5"/>
      <rgbColor rgb="FFFFFF99"/>
      <rgbColor rgb="FFBFBFBF"/>
      <rgbColor rgb="FFFF99CC"/>
      <rgbColor rgb="FFCC99FF"/>
      <rgbColor rgb="FFFFCC99"/>
      <rgbColor rgb="FF3366FF"/>
      <rgbColor rgb="FF33CCCC"/>
      <rgbColor rgb="FF99CC00"/>
      <rgbColor rgb="FFFFCC00"/>
      <rgbColor rgb="FFFF9900"/>
      <rgbColor rgb="FFFF6600"/>
      <rgbColor rgb="FF595959"/>
      <rgbColor rgb="FFA6A6A6"/>
      <rgbColor rgb="FF003366"/>
      <rgbColor rgb="FF3B8741"/>
      <rgbColor rgb="FF003300"/>
      <rgbColor rgb="FF333300"/>
      <rgbColor rgb="FF993300"/>
      <rgbColor rgb="FF993366"/>
      <rgbColor rgb="FF376092"/>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122040</xdr:colOff>
      <xdr:row>2</xdr:row>
      <xdr:rowOff>129600</xdr:rowOff>
    </xdr:from>
    <xdr:to>
      <xdr:col>1</xdr:col>
      <xdr:colOff>2140920</xdr:colOff>
      <xdr:row>12</xdr:row>
      <xdr:rowOff>198000</xdr:rowOff>
    </xdr:to>
    <xdr:pic>
      <xdr:nvPicPr>
        <xdr:cNvPr id="2" name="Picture 1"/>
        <xdr:cNvPicPr/>
      </xdr:nvPicPr>
      <xdr:blipFill>
        <a:blip xmlns:r="http://schemas.openxmlformats.org/officeDocument/2006/relationships" r:embed="rId1"/>
        <a:stretch/>
      </xdr:blipFill>
      <xdr:spPr>
        <a:xfrm>
          <a:off x="514440" y="672480"/>
          <a:ext cx="2018880" cy="1754280"/>
        </a:xfrm>
        <a:prstGeom prst="rect">
          <a:avLst/>
        </a:prstGeom>
        <a:ln w="0">
          <a:noFill/>
        </a:ln>
      </xdr:spPr>
    </xdr:pic>
    <xdr:clientData/>
  </xdr:twoCellAnchor>
  <xdr:twoCellAnchor editAs="oneCell">
    <xdr:from>
      <xdr:col>2</xdr:col>
      <xdr:colOff>2135520</xdr:colOff>
      <xdr:row>0</xdr:row>
      <xdr:rowOff>0</xdr:rowOff>
    </xdr:from>
    <xdr:to>
      <xdr:col>2</xdr:col>
      <xdr:colOff>3611520</xdr:colOff>
      <xdr:row>0</xdr:row>
      <xdr:rowOff>340560</xdr:rowOff>
    </xdr:to>
    <xdr:pic>
      <xdr:nvPicPr>
        <xdr:cNvPr id="3" name="Picture 3"/>
        <xdr:cNvPicPr/>
      </xdr:nvPicPr>
      <xdr:blipFill>
        <a:blip xmlns:r="http://schemas.openxmlformats.org/officeDocument/2006/relationships" r:embed="rId2"/>
        <a:stretch/>
      </xdr:blipFill>
      <xdr:spPr>
        <a:xfrm>
          <a:off x="5186160" y="0"/>
          <a:ext cx="1476000" cy="340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4495680</xdr:colOff>
      <xdr:row>0</xdr:row>
      <xdr:rowOff>0</xdr:rowOff>
    </xdr:from>
    <xdr:to>
      <xdr:col>1</xdr:col>
      <xdr:colOff>6000120</xdr:colOff>
      <xdr:row>0</xdr:row>
      <xdr:rowOff>338400</xdr:rowOff>
    </xdr:to>
    <xdr:pic>
      <xdr:nvPicPr>
        <xdr:cNvPr id="3" name="Picture 4"/>
        <xdr:cNvPicPr/>
      </xdr:nvPicPr>
      <xdr:blipFill>
        <a:blip xmlns:r="http://schemas.openxmlformats.org/officeDocument/2006/relationships" r:embed="rId1"/>
        <a:stretch/>
      </xdr:blipFill>
      <xdr:spPr>
        <a:xfrm>
          <a:off x="4888080" y="0"/>
          <a:ext cx="1504440" cy="338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3771720</xdr:colOff>
      <xdr:row>0</xdr:row>
      <xdr:rowOff>0</xdr:rowOff>
    </xdr:from>
    <xdr:to>
      <xdr:col>1</xdr:col>
      <xdr:colOff>5380920</xdr:colOff>
      <xdr:row>0</xdr:row>
      <xdr:rowOff>361800</xdr:rowOff>
    </xdr:to>
    <xdr:pic>
      <xdr:nvPicPr>
        <xdr:cNvPr id="4" name="Picture 3"/>
        <xdr:cNvPicPr/>
      </xdr:nvPicPr>
      <xdr:blipFill>
        <a:blip xmlns:r="http://schemas.openxmlformats.org/officeDocument/2006/relationships" r:embed="rId1"/>
        <a:stretch/>
      </xdr:blipFill>
      <xdr:spPr>
        <a:xfrm>
          <a:off x="4164120" y="0"/>
          <a:ext cx="1609200" cy="3618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303067</xdr:colOff>
      <xdr:row>6</xdr:row>
      <xdr:rowOff>288970</xdr:rowOff>
    </xdr:from>
    <xdr:to>
      <xdr:col>26</xdr:col>
      <xdr:colOff>60765</xdr:colOff>
      <xdr:row>11</xdr:row>
      <xdr:rowOff>162830</xdr:rowOff>
    </xdr:to>
    <xdr:sp macro="" textlink="">
      <xdr:nvSpPr>
        <xdr:cNvPr id="2" name="Text Box 44" hidden="1"/>
        <xdr:cNvSpPr/>
      </xdr:nvSpPr>
      <xdr:spPr>
        <a:xfrm>
          <a:off x="5166420" y="1362120"/>
          <a:ext cx="3635680" cy="1162910"/>
        </a:xfrm>
        <a:prstGeom prst="rect">
          <a:avLst/>
        </a:prstGeom>
        <a:solidFill>
          <a:srgbClr val="FFFFE1"/>
        </a:solidFill>
        <a:ln w="9525">
          <a:solidFill>
            <a:srgbClr val="000000"/>
          </a:solidFill>
          <a:miter/>
        </a:ln>
        <a:effectLst>
          <a:outerShdw dist="35638" dir="2700000" algn="ctr" rotWithShape="0">
            <a:srgbClr val="000000"/>
          </a:outerShdw>
        </a:effectLst>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v42-Gantt">
      <a:dk1>
        <a:srgbClr val="000000"/>
      </a:dk1>
      <a:lt1>
        <a:srgbClr val="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majorFont>
      <a:minorFont>
        <a:latin typeface="Arial"/>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Links/go.php?urlid=GanttChartPro" TargetMode="External"/><Relationship Id="rId2" Type="http://schemas.openxmlformats.org/officeDocument/2006/relationships/hyperlink" Target="https://www.vertex42.com/blog/business/pm/new-gantt-chart-for-excel-online.html" TargetMode="External"/><Relationship Id="rId1" Type="http://schemas.openxmlformats.org/officeDocument/2006/relationships/hyperlink" Target="https://www.vertex42.com/Links/go.php?urlid=GanttChartPr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2" Type="http://schemas.openxmlformats.org/officeDocument/2006/relationships/hyperlink" Target="https://www.vertex42.com/Links/go.php?urlid=GanttChartPro" TargetMode="External"/><Relationship Id="rId1" Type="http://schemas.openxmlformats.org/officeDocument/2006/relationships/hyperlink" Target="https://www.vertex42.com/ExcelTemplates/excel-gantt-chart.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gantt-chart.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46"/>
  <sheetViews>
    <sheetView showGridLines="0" workbookViewId="0">
      <selection activeCell="A2" sqref="A2"/>
    </sheetView>
  </sheetViews>
  <sheetFormatPr defaultColWidth="8.453125" defaultRowHeight="12.5"/>
  <cols>
    <col min="1" max="1" width="5.54296875" customWidth="1"/>
    <col min="2" max="2" width="37.81640625" customWidth="1"/>
    <col min="3" max="3" width="55.1796875" customWidth="1"/>
    <col min="4" max="7" width="8.81640625" customWidth="1"/>
  </cols>
  <sheetData>
    <row r="1" spans="1:3" ht="30" customHeight="1">
      <c r="A1" s="6" t="s">
        <v>12</v>
      </c>
    </row>
    <row r="4" spans="1:3" ht="13">
      <c r="C4" s="7" t="s">
        <v>13</v>
      </c>
    </row>
    <row r="5" spans="1:3">
      <c r="C5" s="8" t="s">
        <v>14</v>
      </c>
    </row>
    <row r="6" spans="1:3">
      <c r="C6" s="8"/>
    </row>
    <row r="7" spans="1:3" ht="17.5">
      <c r="C7" s="9" t="s">
        <v>15</v>
      </c>
    </row>
    <row r="8" spans="1:3">
      <c r="C8" s="10" t="s">
        <v>16</v>
      </c>
    </row>
    <row r="10" spans="1:3">
      <c r="C10" s="8" t="s">
        <v>17</v>
      </c>
    </row>
    <row r="11" spans="1:3">
      <c r="C11" s="8" t="s">
        <v>18</v>
      </c>
    </row>
    <row r="13" spans="1:3" ht="17.5">
      <c r="C13" s="9" t="s">
        <v>19</v>
      </c>
    </row>
    <row r="16" spans="1:3" ht="15.5">
      <c r="A16" s="11" t="s">
        <v>20</v>
      </c>
    </row>
    <row r="18" spans="2:2" ht="14">
      <c r="B18" s="12" t="s">
        <v>21</v>
      </c>
    </row>
    <row r="19" spans="2:2">
      <c r="B19" s="8" t="s">
        <v>22</v>
      </c>
    </row>
    <row r="20" spans="2:2">
      <c r="B20" s="8" t="s">
        <v>23</v>
      </c>
    </row>
    <row r="22" spans="2:2" ht="14">
      <c r="B22" s="12" t="s">
        <v>24</v>
      </c>
    </row>
    <row r="23" spans="2:2">
      <c r="B23" s="8" t="s">
        <v>25</v>
      </c>
    </row>
    <row r="24" spans="2:2">
      <c r="B24" s="8" t="s">
        <v>26</v>
      </c>
    </row>
    <row r="26" spans="2:2" ht="14">
      <c r="B26" s="12" t="s">
        <v>27</v>
      </c>
    </row>
    <row r="27" spans="2:2">
      <c r="B27" s="8" t="s">
        <v>28</v>
      </c>
    </row>
    <row r="28" spans="2:2">
      <c r="B28" s="8" t="s">
        <v>29</v>
      </c>
    </row>
    <row r="29" spans="2:2">
      <c r="B29" s="8" t="s">
        <v>30</v>
      </c>
    </row>
    <row r="30" spans="2:2">
      <c r="B30" t="s">
        <v>31</v>
      </c>
    </row>
    <row r="31" spans="2:2">
      <c r="B31" t="s">
        <v>32</v>
      </c>
    </row>
    <row r="32" spans="2:2">
      <c r="B32" t="s">
        <v>33</v>
      </c>
    </row>
    <row r="34" spans="2:2" ht="14">
      <c r="B34" s="12" t="s">
        <v>34</v>
      </c>
    </row>
    <row r="35" spans="2:2">
      <c r="B35" s="8" t="s">
        <v>35</v>
      </c>
    </row>
    <row r="36" spans="2:2">
      <c r="B36" s="8" t="s">
        <v>36</v>
      </c>
    </row>
    <row r="37" spans="2:2">
      <c r="B37" s="8" t="s">
        <v>37</v>
      </c>
    </row>
    <row r="39" spans="2:2" ht="14">
      <c r="B39" s="12" t="s">
        <v>38</v>
      </c>
    </row>
    <row r="40" spans="2:2">
      <c r="B40" s="8" t="s">
        <v>39</v>
      </c>
    </row>
    <row r="42" spans="2:2" ht="14">
      <c r="B42" s="12" t="s">
        <v>40</v>
      </c>
    </row>
    <row r="43" spans="2:2">
      <c r="B43" s="8" t="s">
        <v>41</v>
      </c>
    </row>
    <row r="44" spans="2:2">
      <c r="B44" s="8" t="s">
        <v>42</v>
      </c>
    </row>
    <row r="46" spans="2:2" ht="17.5">
      <c r="B46" s="9" t="s">
        <v>43</v>
      </c>
    </row>
  </sheetData>
  <hyperlinks>
    <hyperlink ref="C7" r:id="rId1"/>
    <hyperlink ref="C13" r:id="rId2"/>
    <hyperlink ref="B46" r:id="rId3"/>
  </hyperlinks>
  <pageMargins left="0.7" right="0.7" top="0.75" bottom="0.75" header="0.511811023622047" footer="0.511811023622047"/>
  <pageSetup orientation="portrait" horizontalDpi="300" verticalDpi="300"/>
  <drawing r:id="rId4"/>
</worksheet>
</file>

<file path=xl/worksheets/sheet2.xml><?xml version="1.0" encoding="utf-8"?>
<worksheet xmlns="http://schemas.openxmlformats.org/spreadsheetml/2006/main" xmlns:r="http://schemas.openxmlformats.org/officeDocument/2006/relationships">
  <dimension ref="A1:C94"/>
  <sheetViews>
    <sheetView showGridLines="0" workbookViewId="0">
      <selection activeCell="B9" sqref="B9"/>
    </sheetView>
  </sheetViews>
  <sheetFormatPr defaultColWidth="8.81640625" defaultRowHeight="12.5"/>
  <cols>
    <col min="1" max="1" width="5.54296875" style="8" customWidth="1"/>
    <col min="2" max="2" width="90.453125" style="8" customWidth="1"/>
    <col min="3" max="3" width="16.453125" style="8" customWidth="1"/>
    <col min="4" max="16384" width="8.81640625" style="8"/>
  </cols>
  <sheetData>
    <row r="1" spans="1:3" ht="30" customHeight="1">
      <c r="A1" s="13" t="s">
        <v>44</v>
      </c>
      <c r="B1" s="14"/>
      <c r="C1" s="15"/>
    </row>
    <row r="2" spans="1:3" ht="14">
      <c r="A2" s="16" t="s">
        <v>16</v>
      </c>
      <c r="B2" s="17"/>
      <c r="C2" s="18"/>
    </row>
    <row r="3" spans="1:3">
      <c r="A3" s="18"/>
      <c r="B3" s="17"/>
      <c r="C3" s="18"/>
    </row>
    <row r="4" spans="1:3" s="18" customFormat="1" ht="17.5">
      <c r="A4" s="19" t="s">
        <v>45</v>
      </c>
      <c r="B4" s="20"/>
    </row>
    <row r="5" spans="1:3" s="18" customFormat="1" ht="56">
      <c r="B5" s="21" t="s">
        <v>46</v>
      </c>
    </row>
    <row r="7" spans="1:3" ht="28">
      <c r="B7" s="21" t="s">
        <v>47</v>
      </c>
    </row>
    <row r="9" spans="1:3" ht="14">
      <c r="B9" s="16" t="s">
        <v>48</v>
      </c>
    </row>
    <row r="11" spans="1:3" ht="28">
      <c r="B11" s="22" t="s">
        <v>49</v>
      </c>
    </row>
    <row r="13" spans="1:3" ht="17.5">
      <c r="A13" s="125" t="s">
        <v>50</v>
      </c>
      <c r="B13" s="125"/>
    </row>
    <row r="15" spans="1:3" s="25" customFormat="1" ht="17.5">
      <c r="A15" s="23"/>
      <c r="B15" s="24" t="s">
        <v>51</v>
      </c>
    </row>
    <row r="16" spans="1:3" s="25" customFormat="1" ht="17.5">
      <c r="A16" s="23"/>
      <c r="B16" s="26" t="s">
        <v>52</v>
      </c>
      <c r="C16" s="27" t="s">
        <v>53</v>
      </c>
    </row>
    <row r="17" spans="1:3" ht="17.5">
      <c r="A17" s="28"/>
      <c r="B17" s="26" t="s">
        <v>54</v>
      </c>
    </row>
    <row r="18" spans="1:3" ht="17.5">
      <c r="A18" s="28"/>
      <c r="B18" s="26" t="s">
        <v>55</v>
      </c>
    </row>
    <row r="19" spans="1:3" s="15" customFormat="1" ht="17.5">
      <c r="A19" s="29"/>
      <c r="B19" s="26" t="s">
        <v>56</v>
      </c>
    </row>
    <row r="20" spans="1:3" s="25" customFormat="1" ht="17.5">
      <c r="A20" s="23"/>
      <c r="B20" s="24" t="s">
        <v>57</v>
      </c>
      <c r="C20" s="30" t="s">
        <v>58</v>
      </c>
    </row>
    <row r="21" spans="1:3" ht="17.5">
      <c r="A21" s="28"/>
      <c r="B21" s="26" t="s">
        <v>59</v>
      </c>
    </row>
    <row r="22" spans="1:3" s="18" customFormat="1" ht="17.5">
      <c r="A22" s="31"/>
      <c r="B22" s="32" t="s">
        <v>60</v>
      </c>
    </row>
    <row r="23" spans="1:3" s="18" customFormat="1" ht="17.5">
      <c r="A23" s="31"/>
      <c r="B23" s="33"/>
    </row>
    <row r="24" spans="1:3" s="18" customFormat="1" ht="17.5">
      <c r="A24" s="125" t="s">
        <v>61</v>
      </c>
      <c r="B24" s="125"/>
    </row>
    <row r="25" spans="1:3" s="18" customFormat="1" ht="42">
      <c r="A25" s="31"/>
      <c r="B25" s="26" t="s">
        <v>62</v>
      </c>
    </row>
    <row r="26" spans="1:3" s="18" customFormat="1" ht="17.5">
      <c r="A26" s="31"/>
      <c r="B26" s="26"/>
    </row>
    <row r="27" spans="1:3" s="18" customFormat="1" ht="17.5">
      <c r="A27" s="31"/>
      <c r="B27" s="34" t="s">
        <v>63</v>
      </c>
    </row>
    <row r="28" spans="1:3" s="18" customFormat="1" ht="17.5">
      <c r="A28" s="31"/>
      <c r="B28" s="26" t="s">
        <v>64</v>
      </c>
    </row>
    <row r="29" spans="1:3" s="18" customFormat="1" ht="28">
      <c r="A29" s="31"/>
      <c r="B29" s="26" t="s">
        <v>65</v>
      </c>
    </row>
    <row r="30" spans="1:3" s="18" customFormat="1" ht="17.5">
      <c r="A30" s="31"/>
      <c r="B30" s="26"/>
    </row>
    <row r="31" spans="1:3" s="18" customFormat="1" ht="17.5">
      <c r="A31" s="31"/>
      <c r="B31" s="34" t="s">
        <v>66</v>
      </c>
    </row>
    <row r="32" spans="1:3" s="18" customFormat="1" ht="17.5">
      <c r="A32" s="31"/>
      <c r="B32" s="26" t="s">
        <v>67</v>
      </c>
    </row>
    <row r="33" spans="1:2" s="18" customFormat="1" ht="17.5">
      <c r="A33" s="31"/>
      <c r="B33" s="26" t="s">
        <v>68</v>
      </c>
    </row>
    <row r="34" spans="1:2" s="18" customFormat="1" ht="17.5">
      <c r="A34" s="31"/>
      <c r="B34" s="33"/>
    </row>
    <row r="35" spans="1:2" s="18" customFormat="1" ht="28">
      <c r="A35" s="31"/>
      <c r="B35" s="26" t="s">
        <v>69</v>
      </c>
    </row>
    <row r="36" spans="1:2" s="18" customFormat="1" ht="17.5">
      <c r="A36" s="31"/>
      <c r="B36" s="35" t="s">
        <v>70</v>
      </c>
    </row>
    <row r="37" spans="1:2" s="18" customFormat="1" ht="17.5">
      <c r="A37" s="31"/>
      <c r="B37" s="33"/>
    </row>
    <row r="38" spans="1:2" ht="17.5">
      <c r="A38" s="125" t="s">
        <v>71</v>
      </c>
      <c r="B38" s="125"/>
    </row>
    <row r="39" spans="1:2" ht="28">
      <c r="B39" s="26" t="s">
        <v>72</v>
      </c>
    </row>
    <row r="41" spans="1:2" ht="14">
      <c r="B41" s="26" t="s">
        <v>73</v>
      </c>
    </row>
    <row r="43" spans="1:2" ht="28">
      <c r="B43" s="26" t="s">
        <v>74</v>
      </c>
    </row>
    <row r="45" spans="1:2" ht="28">
      <c r="B45" s="26" t="s">
        <v>75</v>
      </c>
    </row>
    <row r="46" spans="1:2">
      <c r="B46" s="36"/>
    </row>
    <row r="47" spans="1:2" ht="28">
      <c r="B47" s="26" t="s">
        <v>76</v>
      </c>
    </row>
    <row r="48" spans="1:2">
      <c r="B48" s="37"/>
    </row>
    <row r="49" spans="1:2" ht="17.5">
      <c r="A49" s="125" t="s">
        <v>77</v>
      </c>
      <c r="B49" s="125"/>
    </row>
    <row r="50" spans="1:2" ht="28">
      <c r="B50" s="26" t="s">
        <v>78</v>
      </c>
    </row>
    <row r="51" spans="1:2">
      <c r="B51" s="37"/>
    </row>
    <row r="52" spans="1:2" ht="14">
      <c r="A52" s="38" t="s">
        <v>79</v>
      </c>
      <c r="B52" s="26" t="s">
        <v>80</v>
      </c>
    </row>
    <row r="53" spans="1:2" ht="14">
      <c r="A53" s="38" t="s">
        <v>81</v>
      </c>
      <c r="B53" s="26" t="s">
        <v>82</v>
      </c>
    </row>
    <row r="54" spans="1:2" ht="14">
      <c r="A54" s="38" t="s">
        <v>83</v>
      </c>
      <c r="B54" s="26" t="s">
        <v>84</v>
      </c>
    </row>
    <row r="55" spans="1:2" ht="28.5">
      <c r="A55" s="22"/>
      <c r="B55" s="26" t="s">
        <v>85</v>
      </c>
    </row>
    <row r="56" spans="1:2" ht="28.5">
      <c r="A56" s="22"/>
      <c r="B56" s="26" t="s">
        <v>86</v>
      </c>
    </row>
    <row r="57" spans="1:2" ht="14">
      <c r="A57" s="38" t="s">
        <v>87</v>
      </c>
      <c r="B57" s="26" t="s">
        <v>88</v>
      </c>
    </row>
    <row r="58" spans="1:2" ht="14.5">
      <c r="A58" s="22"/>
      <c r="B58" s="26" t="s">
        <v>89</v>
      </c>
    </row>
    <row r="59" spans="1:2" ht="14.5">
      <c r="A59" s="22"/>
      <c r="B59" s="26" t="s">
        <v>90</v>
      </c>
    </row>
    <row r="60" spans="1:2" ht="14">
      <c r="A60" s="38" t="s">
        <v>91</v>
      </c>
      <c r="B60" s="26" t="s">
        <v>92</v>
      </c>
    </row>
    <row r="61" spans="1:2" ht="28.5">
      <c r="A61" s="22"/>
      <c r="B61" s="26" t="s">
        <v>93</v>
      </c>
    </row>
    <row r="62" spans="1:2" ht="14">
      <c r="A62" s="38" t="s">
        <v>94</v>
      </c>
      <c r="B62" s="26" t="s">
        <v>95</v>
      </c>
    </row>
    <row r="63" spans="1:2" ht="14">
      <c r="A63" s="39"/>
      <c r="B63" s="26" t="s">
        <v>96</v>
      </c>
    </row>
    <row r="64" spans="1:2">
      <c r="B64" s="40"/>
    </row>
    <row r="65" spans="1:2" ht="17.5">
      <c r="A65" s="125" t="s">
        <v>97</v>
      </c>
      <c r="B65" s="125"/>
    </row>
    <row r="66" spans="1:2" ht="42">
      <c r="B66" s="26" t="s">
        <v>98</v>
      </c>
    </row>
    <row r="67" spans="1:2">
      <c r="B67" s="37"/>
    </row>
    <row r="68" spans="1:2" s="18" customFormat="1" ht="17.5">
      <c r="A68" s="125" t="s">
        <v>99</v>
      </c>
      <c r="B68" s="125"/>
    </row>
    <row r="69" spans="1:2" ht="14">
      <c r="A69" s="41" t="s">
        <v>100</v>
      </c>
      <c r="B69" s="42" t="s">
        <v>101</v>
      </c>
    </row>
    <row r="70" spans="1:2" s="18" customFormat="1" ht="28">
      <c r="A70" s="43"/>
      <c r="B70" s="44" t="s">
        <v>102</v>
      </c>
    </row>
    <row r="71" spans="1:2" s="18" customFormat="1" ht="14">
      <c r="A71" s="43"/>
      <c r="B71" s="45"/>
    </row>
    <row r="72" spans="1:2" ht="14">
      <c r="A72" s="41" t="s">
        <v>100</v>
      </c>
      <c r="B72" s="42" t="s">
        <v>103</v>
      </c>
    </row>
    <row r="73" spans="1:2" s="18" customFormat="1" ht="28.5">
      <c r="A73" s="43"/>
      <c r="B73" s="44" t="s">
        <v>104</v>
      </c>
    </row>
    <row r="74" spans="1:2" s="18" customFormat="1" ht="14">
      <c r="A74" s="43"/>
      <c r="B74" s="45"/>
    </row>
    <row r="75" spans="1:2" ht="14">
      <c r="A75" s="41" t="s">
        <v>100</v>
      </c>
      <c r="B75" s="46" t="s">
        <v>105</v>
      </c>
    </row>
    <row r="76" spans="1:2" s="18" customFormat="1" ht="42">
      <c r="A76" s="43"/>
      <c r="B76" s="21" t="s">
        <v>106</v>
      </c>
    </row>
    <row r="77" spans="1:2" ht="14">
      <c r="A77" s="39"/>
      <c r="B77" s="39"/>
    </row>
    <row r="78" spans="1:2" ht="14">
      <c r="A78" s="41" t="s">
        <v>100</v>
      </c>
      <c r="B78" s="46" t="s">
        <v>107</v>
      </c>
    </row>
    <row r="79" spans="1:2" s="18" customFormat="1" ht="28">
      <c r="A79" s="43"/>
      <c r="B79" s="21" t="s">
        <v>108</v>
      </c>
    </row>
    <row r="80" spans="1:2" ht="14">
      <c r="A80" s="39"/>
      <c r="B80" s="39"/>
    </row>
    <row r="81" spans="1:2" ht="14">
      <c r="A81" s="41" t="s">
        <v>100</v>
      </c>
      <c r="B81" s="46" t="s">
        <v>109</v>
      </c>
    </row>
    <row r="82" spans="1:2" s="18" customFormat="1" ht="14.5">
      <c r="A82" s="43"/>
      <c r="B82" s="47" t="s">
        <v>110</v>
      </c>
    </row>
    <row r="83" spans="1:2" s="18" customFormat="1" ht="14.5">
      <c r="A83" s="43"/>
      <c r="B83" s="47" t="s">
        <v>111</v>
      </c>
    </row>
    <row r="84" spans="1:2" s="18" customFormat="1" ht="14.5">
      <c r="A84" s="43"/>
      <c r="B84" s="47" t="s">
        <v>112</v>
      </c>
    </row>
    <row r="85" spans="1:2" ht="14">
      <c r="A85" s="39"/>
      <c r="B85" s="48"/>
    </row>
    <row r="86" spans="1:2" ht="14">
      <c r="A86" s="41" t="s">
        <v>100</v>
      </c>
      <c r="B86" s="46" t="s">
        <v>113</v>
      </c>
    </row>
    <row r="87" spans="1:2" s="18" customFormat="1" ht="42">
      <c r="A87" s="43"/>
      <c r="B87" s="21" t="s">
        <v>114</v>
      </c>
    </row>
    <row r="88" spans="1:2" s="18" customFormat="1" ht="14.5">
      <c r="A88" s="43"/>
      <c r="B88" s="49" t="s">
        <v>115</v>
      </c>
    </row>
    <row r="89" spans="1:2" s="18" customFormat="1" ht="42">
      <c r="A89" s="43"/>
      <c r="B89" s="22" t="s">
        <v>116</v>
      </c>
    </row>
    <row r="90" spans="1:2" ht="14">
      <c r="A90" s="39"/>
      <c r="B90" s="39"/>
    </row>
    <row r="91" spans="1:2" ht="14">
      <c r="A91" s="41" t="s">
        <v>100</v>
      </c>
      <c r="B91" s="50" t="s">
        <v>117</v>
      </c>
    </row>
    <row r="92" spans="1:2" ht="28">
      <c r="A92" s="22"/>
      <c r="B92" s="47" t="s">
        <v>118</v>
      </c>
    </row>
    <row r="94" spans="1:2">
      <c r="A94" s="51" t="s">
        <v>119</v>
      </c>
    </row>
  </sheetData>
  <mergeCells count="6">
    <mergeCell ref="A68:B68"/>
    <mergeCell ref="A13:B13"/>
    <mergeCell ref="A24:B24"/>
    <mergeCell ref="A38:B38"/>
    <mergeCell ref="A49:B49"/>
    <mergeCell ref="A65:B65"/>
  </mergeCells>
  <hyperlinks>
    <hyperlink ref="A2" r:id="rId1"/>
    <hyperlink ref="B9" r:id="rId2"/>
    <hyperlink ref="B36" r:id="rId3"/>
  </hyperlinks>
  <pageMargins left="0.5" right="0.5" top="0.25" bottom="0.25" header="0.511811023622047" footer="0.511811023622047"/>
  <pageSetup orientation="portrait" horizontalDpi="300" verticalDpi="300"/>
  <drawing r:id="rId4"/>
  <legacyDrawing r:id="rId5"/>
</worksheet>
</file>

<file path=xl/worksheets/sheet3.xml><?xml version="1.0" encoding="utf-8"?>
<worksheet xmlns="http://schemas.openxmlformats.org/spreadsheetml/2006/main" xmlns:r="http://schemas.openxmlformats.org/officeDocument/2006/relationships">
  <dimension ref="A1:D29"/>
  <sheetViews>
    <sheetView showGridLines="0" workbookViewId="0">
      <selection activeCell="A2" sqref="A2"/>
    </sheetView>
  </sheetViews>
  <sheetFormatPr defaultColWidth="8.81640625" defaultRowHeight="12.5"/>
  <cols>
    <col min="1" max="1" width="5.54296875" style="8" customWidth="1"/>
    <col min="2" max="2" width="82.08984375" style="8" customWidth="1"/>
  </cols>
  <sheetData>
    <row r="1" spans="1:4" ht="30" customHeight="1">
      <c r="A1" s="13" t="s">
        <v>120</v>
      </c>
      <c r="B1" s="13"/>
      <c r="C1" s="52"/>
      <c r="D1" s="52"/>
    </row>
    <row r="2" spans="1:4" ht="15.5">
      <c r="A2" s="15"/>
      <c r="B2" s="53"/>
      <c r="C2" s="52"/>
      <c r="D2" s="52"/>
    </row>
    <row r="3" spans="1:4" ht="15.5">
      <c r="A3" s="54"/>
      <c r="B3" s="55" t="s">
        <v>121</v>
      </c>
      <c r="C3" s="56"/>
    </row>
    <row r="4" spans="1:4" ht="14">
      <c r="A4" s="57"/>
      <c r="B4" s="58" t="s">
        <v>16</v>
      </c>
      <c r="C4" s="59"/>
    </row>
    <row r="5" spans="1:4" ht="15.5">
      <c r="A5" s="57"/>
      <c r="B5" s="60"/>
      <c r="C5" s="59"/>
    </row>
    <row r="6" spans="1:4" ht="15.5">
      <c r="A6" s="57"/>
      <c r="B6" s="61" t="s">
        <v>119</v>
      </c>
      <c r="C6" s="59"/>
    </row>
    <row r="7" spans="1:4" ht="15.5">
      <c r="A7" s="57"/>
      <c r="B7" s="60"/>
      <c r="C7" s="59"/>
    </row>
    <row r="8" spans="1:4" ht="31">
      <c r="A8" s="57"/>
      <c r="B8" s="60" t="s">
        <v>122</v>
      </c>
      <c r="C8" s="59"/>
    </row>
    <row r="9" spans="1:4" ht="15.5">
      <c r="A9" s="57"/>
      <c r="B9" s="60"/>
      <c r="C9" s="59"/>
    </row>
    <row r="10" spans="1:4" ht="46.5">
      <c r="A10" s="57"/>
      <c r="B10" s="60" t="s">
        <v>123</v>
      </c>
      <c r="C10" s="59"/>
    </row>
    <row r="11" spans="1:4" ht="15.5">
      <c r="A11" s="57"/>
      <c r="B11" s="60"/>
      <c r="C11" s="59"/>
    </row>
    <row r="12" spans="1:4" ht="46.5">
      <c r="A12" s="57"/>
      <c r="B12" s="60" t="s">
        <v>124</v>
      </c>
      <c r="C12" s="59"/>
    </row>
    <row r="13" spans="1:4" ht="15.5">
      <c r="A13" s="57"/>
      <c r="B13" s="60"/>
      <c r="C13" s="59"/>
    </row>
    <row r="14" spans="1:4" ht="62">
      <c r="A14" s="57"/>
      <c r="B14" s="60" t="s">
        <v>125</v>
      </c>
      <c r="C14" s="59"/>
    </row>
    <row r="15" spans="1:4" ht="15.5">
      <c r="A15" s="57"/>
      <c r="B15" s="60"/>
      <c r="C15" s="59"/>
    </row>
    <row r="16" spans="1:4" ht="31">
      <c r="A16" s="57"/>
      <c r="B16" s="61" t="s">
        <v>126</v>
      </c>
      <c r="C16" s="59"/>
    </row>
    <row r="17" spans="1:3" ht="15.5">
      <c r="A17" s="57"/>
      <c r="B17" s="60"/>
      <c r="C17" s="59"/>
    </row>
    <row r="18" spans="1:3" ht="15.5">
      <c r="A18" s="57"/>
      <c r="B18" s="61" t="s">
        <v>127</v>
      </c>
      <c r="C18" s="59"/>
    </row>
    <row r="19" spans="1:3" ht="15.5">
      <c r="A19" s="57"/>
      <c r="B19" s="62" t="s">
        <v>128</v>
      </c>
      <c r="C19" s="59"/>
    </row>
    <row r="20" spans="1:3" ht="15.5">
      <c r="A20" s="57"/>
      <c r="B20" s="63"/>
      <c r="C20" s="59"/>
    </row>
    <row r="21" spans="1:3">
      <c r="A21" s="57"/>
      <c r="B21" s="57"/>
      <c r="C21" s="59"/>
    </row>
    <row r="22" spans="1:3">
      <c r="A22" s="57"/>
      <c r="B22" s="57"/>
      <c r="C22" s="59"/>
    </row>
    <row r="23" spans="1:3">
      <c r="A23" s="57"/>
      <c r="B23" s="57"/>
      <c r="C23" s="59"/>
    </row>
    <row r="24" spans="1:3">
      <c r="A24" s="57"/>
      <c r="B24" s="57"/>
      <c r="C24" s="59"/>
    </row>
    <row r="25" spans="1:3">
      <c r="A25" s="57"/>
      <c r="B25" s="57"/>
      <c r="C25" s="59"/>
    </row>
    <row r="26" spans="1:3">
      <c r="A26" s="57"/>
      <c r="B26" s="57"/>
      <c r="C26" s="59"/>
    </row>
    <row r="27" spans="1:3">
      <c r="A27" s="57"/>
      <c r="B27" s="57"/>
      <c r="C27" s="59"/>
    </row>
    <row r="28" spans="1:3">
      <c r="A28" s="57"/>
      <c r="B28" s="57"/>
      <c r="C28" s="59"/>
    </row>
    <row r="29" spans="1:3">
      <c r="A29" s="57"/>
      <c r="B29" s="57"/>
      <c r="C29" s="59"/>
    </row>
  </sheetData>
  <hyperlinks>
    <hyperlink ref="B4" r:id="rId1"/>
    <hyperlink ref="B19" r:id="rId2"/>
  </hyperlinks>
  <pageMargins left="0.7" right="0.7" top="0.75" bottom="0.75" header="0.511811023622047" footer="0.511811023622047"/>
  <pageSetup orientation="portrait" horizontalDpi="300" verticalDpi="300"/>
  <drawing r:id="rId3"/>
</worksheet>
</file>

<file path=xl/worksheets/sheet4.xml><?xml version="1.0" encoding="utf-8"?>
<worksheet xmlns="http://schemas.openxmlformats.org/spreadsheetml/2006/main" xmlns:r="http://schemas.openxmlformats.org/officeDocument/2006/relationships">
  <sheetPr>
    <pageSetUpPr fitToPage="1"/>
  </sheetPr>
  <dimension ref="A1:CP243"/>
  <sheetViews>
    <sheetView showGridLines="0" tabSelected="1" zoomScale="85" zoomScaleNormal="85" workbookViewId="0">
      <pane xSplit="9" ySplit="7" topLeftCell="J56" activePane="bottomRight" state="frozen"/>
      <selection pane="topRight" activeCell="J1" sqref="J1"/>
      <selection pane="bottomLeft" activeCell="A8" sqref="A8"/>
      <selection pane="bottomRight" activeCell="B67" sqref="B67"/>
    </sheetView>
  </sheetViews>
  <sheetFormatPr defaultColWidth="9.08984375" defaultRowHeight="12.5"/>
  <cols>
    <col min="1" max="1" width="5" style="2" customWidth="1"/>
    <col min="2" max="2" width="33.453125" style="1" customWidth="1"/>
    <col min="3" max="3" width="6.26953125" style="1" customWidth="1"/>
    <col min="4" max="4" width="6.81640625" style="1" hidden="1" customWidth="1"/>
    <col min="5" max="5" width="9.36328125" style="1" customWidth="1"/>
    <col min="6" max="6" width="10.08984375" style="1" customWidth="1"/>
    <col min="7" max="7" width="5.453125" style="1" customWidth="1"/>
    <col min="8" max="8" width="8.7265625" style="1" customWidth="1"/>
    <col min="9" max="9" width="5.6328125" style="1" customWidth="1"/>
    <col min="10" max="10" width="1.81640625" style="1" customWidth="1"/>
    <col min="11" max="94" width="2.453125" style="1" customWidth="1"/>
    <col min="95" max="16384" width="9.08984375" style="2"/>
  </cols>
  <sheetData>
    <row r="1" spans="1:94" ht="20" customHeight="1">
      <c r="A1" s="108" t="s">
        <v>132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10"/>
      <c r="BH1" s="109"/>
      <c r="BI1" s="109"/>
      <c r="BJ1" s="109"/>
      <c r="BK1" s="109"/>
      <c r="BL1" s="109"/>
      <c r="BM1" s="109"/>
      <c r="BN1" s="109"/>
      <c r="BO1" s="109"/>
      <c r="BP1" s="109"/>
      <c r="BQ1" s="109"/>
      <c r="BR1" s="109"/>
      <c r="BS1" s="109"/>
      <c r="BT1" s="109"/>
      <c r="BU1" s="110"/>
      <c r="BV1" s="109"/>
      <c r="BW1" s="109"/>
      <c r="BX1" s="109"/>
      <c r="BY1" s="109"/>
      <c r="BZ1" s="109"/>
      <c r="CA1" s="109"/>
      <c r="CB1" s="109"/>
      <c r="CC1" s="109"/>
      <c r="CD1" s="109"/>
      <c r="CE1" s="109"/>
      <c r="CF1" s="109"/>
      <c r="CG1" s="109"/>
      <c r="CH1" s="109"/>
      <c r="CI1" s="110"/>
      <c r="CJ1" s="109"/>
      <c r="CK1" s="109"/>
      <c r="CL1" s="109"/>
      <c r="CM1" s="109"/>
      <c r="CN1" s="109"/>
      <c r="CO1" s="109"/>
      <c r="CP1" s="109"/>
    </row>
    <row r="2" spans="1:94" ht="18" customHeight="1">
      <c r="A2" s="121" t="s">
        <v>130</v>
      </c>
      <c r="B2" s="122"/>
      <c r="C2" s="123"/>
      <c r="D2" s="64"/>
      <c r="E2" s="102"/>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4"/>
      <c r="BH2" s="103"/>
      <c r="BI2" s="103"/>
      <c r="BJ2" s="103"/>
      <c r="BK2" s="103"/>
      <c r="BL2" s="103"/>
      <c r="BM2" s="103"/>
      <c r="BN2" s="103"/>
      <c r="BO2" s="103"/>
      <c r="BP2" s="103"/>
      <c r="BQ2" s="103"/>
      <c r="BR2" s="103"/>
      <c r="BS2" s="103"/>
      <c r="BT2" s="103"/>
      <c r="BU2" s="104"/>
      <c r="BV2" s="103"/>
      <c r="BW2" s="103"/>
      <c r="BX2" s="103"/>
      <c r="BY2" s="103"/>
      <c r="BZ2" s="103"/>
      <c r="CA2" s="103"/>
      <c r="CB2" s="103"/>
      <c r="CC2" s="103"/>
      <c r="CD2" s="103"/>
      <c r="CE2" s="103"/>
      <c r="CF2" s="103"/>
      <c r="CG2" s="103"/>
      <c r="CH2" s="103"/>
      <c r="CI2" s="104"/>
      <c r="CJ2" s="103"/>
      <c r="CK2" s="103"/>
      <c r="CL2" s="103"/>
      <c r="CM2" s="103"/>
      <c r="CN2" s="103"/>
      <c r="CO2" s="103"/>
      <c r="CP2" s="103"/>
    </row>
    <row r="3" spans="1:94" ht="14" hidden="1">
      <c r="A3" s="91"/>
      <c r="B3" s="65"/>
      <c r="C3" s="66"/>
      <c r="D3" s="66"/>
      <c r="E3" s="105"/>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7"/>
      <c r="BH3" s="106"/>
      <c r="BI3" s="106"/>
      <c r="BJ3" s="106"/>
      <c r="BK3" s="106"/>
      <c r="BL3" s="106"/>
      <c r="BM3" s="106"/>
      <c r="BN3" s="106"/>
      <c r="BO3" s="106"/>
      <c r="BP3" s="106"/>
      <c r="BQ3" s="106"/>
      <c r="BR3" s="106"/>
      <c r="BS3" s="106"/>
      <c r="BT3" s="106"/>
      <c r="BU3" s="107"/>
      <c r="BV3" s="106"/>
      <c r="BW3" s="106"/>
      <c r="BX3" s="106"/>
      <c r="BY3" s="106"/>
      <c r="BZ3" s="106"/>
      <c r="CA3" s="106"/>
      <c r="CB3" s="106"/>
      <c r="CC3" s="106"/>
      <c r="CD3" s="106"/>
      <c r="CE3" s="106"/>
      <c r="CF3" s="106"/>
      <c r="CG3" s="106"/>
      <c r="CH3" s="106"/>
      <c r="CI3" s="107"/>
      <c r="CJ3" s="106"/>
      <c r="CK3" s="106"/>
      <c r="CL3" s="106"/>
      <c r="CM3" s="106"/>
      <c r="CN3" s="106"/>
      <c r="CO3" s="106"/>
      <c r="CP3" s="106"/>
    </row>
    <row r="4" spans="1:94" ht="17.25" customHeight="1">
      <c r="A4" s="92"/>
      <c r="B4" s="68" t="s">
        <v>0</v>
      </c>
      <c r="C4" s="133">
        <v>45723</v>
      </c>
      <c r="D4" s="134"/>
      <c r="E4" s="135"/>
      <c r="F4" s="67"/>
      <c r="G4" s="69" t="s">
        <v>1</v>
      </c>
      <c r="H4" s="70">
        <v>1</v>
      </c>
      <c r="I4" s="67"/>
      <c r="J4" s="71"/>
      <c r="K4" s="126" t="str">
        <f>"Week "&amp;(K6-($C$4-WEEKDAY($C$4,1)+2))/7+1</f>
        <v>Week 1</v>
      </c>
      <c r="L4" s="126"/>
      <c r="M4" s="126"/>
      <c r="N4" s="126"/>
      <c r="O4" s="126"/>
      <c r="P4" s="126"/>
      <c r="Q4" s="126"/>
      <c r="R4" s="126" t="str">
        <f>"Week "&amp;(R6-($C$4-WEEKDAY($C$4,1)+2))/7+1</f>
        <v>Week 2</v>
      </c>
      <c r="S4" s="126"/>
      <c r="T4" s="126"/>
      <c r="U4" s="126"/>
      <c r="V4" s="126"/>
      <c r="W4" s="126"/>
      <c r="X4" s="126"/>
      <c r="Y4" s="126" t="str">
        <f>"Week "&amp;(Y6-($C$4-WEEKDAY($C$4,1)+2))/7+1</f>
        <v>Week 3</v>
      </c>
      <c r="Z4" s="126"/>
      <c r="AA4" s="126"/>
      <c r="AB4" s="126"/>
      <c r="AC4" s="126"/>
      <c r="AD4" s="126"/>
      <c r="AE4" s="126"/>
      <c r="AF4" s="126" t="str">
        <f>"Week "&amp;(AF6-($C$4-WEEKDAY($C$4,1)+2))/7+1</f>
        <v>Week 4</v>
      </c>
      <c r="AG4" s="126"/>
      <c r="AH4" s="126"/>
      <c r="AI4" s="126"/>
      <c r="AJ4" s="126"/>
      <c r="AK4" s="126"/>
      <c r="AL4" s="126"/>
      <c r="AM4" s="126" t="str">
        <f>"Week "&amp;(AM6-($C$4-WEEKDAY($C$4,1)+2))/7+1</f>
        <v>Week 5</v>
      </c>
      <c r="AN4" s="126"/>
      <c r="AO4" s="126"/>
      <c r="AP4" s="126"/>
      <c r="AQ4" s="126"/>
      <c r="AR4" s="126"/>
      <c r="AS4" s="126"/>
      <c r="AT4" s="126" t="str">
        <f>"Week "&amp;(AT6-($C$4-WEEKDAY($C$4,1)+2))/7+1</f>
        <v>Week 6</v>
      </c>
      <c r="AU4" s="126"/>
      <c r="AV4" s="126"/>
      <c r="AW4" s="126"/>
      <c r="AX4" s="126"/>
      <c r="AY4" s="126"/>
      <c r="AZ4" s="126"/>
      <c r="BA4" s="126" t="str">
        <f>"Week "&amp;(BA6-($C$4-WEEKDAY($C$4,1)+2))/7+1</f>
        <v>Week 7</v>
      </c>
      <c r="BB4" s="126"/>
      <c r="BC4" s="126"/>
      <c r="BD4" s="126"/>
      <c r="BE4" s="126"/>
      <c r="BF4" s="126"/>
      <c r="BG4" s="127"/>
      <c r="BH4" s="126" t="str">
        <f>"Week "&amp;(BH6-($C$4-WEEKDAY($C$4,1)+2))/7+1</f>
        <v>Week 8</v>
      </c>
      <c r="BI4" s="126"/>
      <c r="BJ4" s="126"/>
      <c r="BK4" s="126"/>
      <c r="BL4" s="126"/>
      <c r="BM4" s="126"/>
      <c r="BN4" s="126"/>
      <c r="BO4" s="126" t="str">
        <f>"Week "&amp;(BO6-($C$4-WEEKDAY($C$4,1)+2))/7+1</f>
        <v>Week 9</v>
      </c>
      <c r="BP4" s="126"/>
      <c r="BQ4" s="126"/>
      <c r="BR4" s="126"/>
      <c r="BS4" s="126"/>
      <c r="BT4" s="126"/>
      <c r="BU4" s="127"/>
      <c r="BV4" s="126" t="str">
        <f>"Week "&amp;(BV6-($C$4-WEEKDAY($C$4,1)+2))/7+1</f>
        <v>Week 10</v>
      </c>
      <c r="BW4" s="126"/>
      <c r="BX4" s="126"/>
      <c r="BY4" s="126"/>
      <c r="BZ4" s="126"/>
      <c r="CA4" s="126"/>
      <c r="CB4" s="126"/>
      <c r="CC4" s="126" t="str">
        <f>"Week "&amp;(CC6-($C$4-WEEKDAY($C$4,1)+2))/7+1</f>
        <v>Week 11</v>
      </c>
      <c r="CD4" s="126"/>
      <c r="CE4" s="126"/>
      <c r="CF4" s="126"/>
      <c r="CG4" s="126"/>
      <c r="CH4" s="126"/>
      <c r="CI4" s="127"/>
      <c r="CJ4" s="126" t="str">
        <f>"Week "&amp;(CJ6-($C$4-WEEKDAY($C$4,1)+2))/7+1</f>
        <v>Week 12</v>
      </c>
      <c r="CK4" s="126"/>
      <c r="CL4" s="126"/>
      <c r="CM4" s="126"/>
      <c r="CN4" s="126"/>
      <c r="CO4" s="126"/>
      <c r="CP4" s="126"/>
    </row>
    <row r="5" spans="1:94" ht="17.25" customHeight="1">
      <c r="A5" s="92"/>
      <c r="B5" s="68" t="s">
        <v>2</v>
      </c>
      <c r="C5" s="130" t="s">
        <v>131</v>
      </c>
      <c r="D5" s="131"/>
      <c r="E5" s="132"/>
      <c r="F5" s="67"/>
      <c r="G5" s="67"/>
      <c r="H5" s="67"/>
      <c r="I5" s="67"/>
      <c r="J5" s="71"/>
      <c r="K5" s="128">
        <f>K6</f>
        <v>45719</v>
      </c>
      <c r="L5" s="128"/>
      <c r="M5" s="128"/>
      <c r="N5" s="128"/>
      <c r="O5" s="128"/>
      <c r="P5" s="128"/>
      <c r="Q5" s="128"/>
      <c r="R5" s="128">
        <f>R6</f>
        <v>45726</v>
      </c>
      <c r="S5" s="128"/>
      <c r="T5" s="128"/>
      <c r="U5" s="128"/>
      <c r="V5" s="128"/>
      <c r="W5" s="128"/>
      <c r="X5" s="128"/>
      <c r="Y5" s="128">
        <f>Y6</f>
        <v>45733</v>
      </c>
      <c r="Z5" s="128"/>
      <c r="AA5" s="128"/>
      <c r="AB5" s="128"/>
      <c r="AC5" s="128"/>
      <c r="AD5" s="128"/>
      <c r="AE5" s="128"/>
      <c r="AF5" s="128">
        <f>AF6</f>
        <v>45740</v>
      </c>
      <c r="AG5" s="128"/>
      <c r="AH5" s="128"/>
      <c r="AI5" s="128"/>
      <c r="AJ5" s="128"/>
      <c r="AK5" s="128"/>
      <c r="AL5" s="128"/>
      <c r="AM5" s="128">
        <f>AM6</f>
        <v>45747</v>
      </c>
      <c r="AN5" s="128"/>
      <c r="AO5" s="128"/>
      <c r="AP5" s="128"/>
      <c r="AQ5" s="128"/>
      <c r="AR5" s="128"/>
      <c r="AS5" s="128"/>
      <c r="AT5" s="128">
        <f>AT6</f>
        <v>45754</v>
      </c>
      <c r="AU5" s="128"/>
      <c r="AV5" s="128"/>
      <c r="AW5" s="128"/>
      <c r="AX5" s="128"/>
      <c r="AY5" s="128"/>
      <c r="AZ5" s="128"/>
      <c r="BA5" s="128">
        <f>BA6</f>
        <v>45761</v>
      </c>
      <c r="BB5" s="128"/>
      <c r="BC5" s="128"/>
      <c r="BD5" s="128"/>
      <c r="BE5" s="128"/>
      <c r="BF5" s="128"/>
      <c r="BG5" s="129"/>
      <c r="BH5" s="128">
        <f>BH6</f>
        <v>45768</v>
      </c>
      <c r="BI5" s="128"/>
      <c r="BJ5" s="128"/>
      <c r="BK5" s="128"/>
      <c r="BL5" s="128"/>
      <c r="BM5" s="128"/>
      <c r="BN5" s="128"/>
      <c r="BO5" s="128">
        <f>BO6</f>
        <v>45775</v>
      </c>
      <c r="BP5" s="128"/>
      <c r="BQ5" s="128"/>
      <c r="BR5" s="128"/>
      <c r="BS5" s="128"/>
      <c r="BT5" s="128"/>
      <c r="BU5" s="129"/>
      <c r="BV5" s="128">
        <f>BV6</f>
        <v>45782</v>
      </c>
      <c r="BW5" s="128"/>
      <c r="BX5" s="128"/>
      <c r="BY5" s="128"/>
      <c r="BZ5" s="128"/>
      <c r="CA5" s="128"/>
      <c r="CB5" s="128"/>
      <c r="CC5" s="128">
        <f>CC6</f>
        <v>45789</v>
      </c>
      <c r="CD5" s="128"/>
      <c r="CE5" s="128"/>
      <c r="CF5" s="128"/>
      <c r="CG5" s="128"/>
      <c r="CH5" s="128"/>
      <c r="CI5" s="129"/>
      <c r="CJ5" s="128">
        <f>CJ6</f>
        <v>45796</v>
      </c>
      <c r="CK5" s="128"/>
      <c r="CL5" s="128"/>
      <c r="CM5" s="128"/>
      <c r="CN5" s="128"/>
      <c r="CO5" s="128"/>
      <c r="CP5" s="128"/>
    </row>
    <row r="6" spans="1:94">
      <c r="A6" s="93"/>
      <c r="B6" s="71"/>
      <c r="C6" s="71"/>
      <c r="D6" s="71"/>
      <c r="E6" s="71"/>
      <c r="F6" s="71"/>
      <c r="G6" s="71"/>
      <c r="H6" s="71"/>
      <c r="I6" s="71"/>
      <c r="J6" s="71"/>
      <c r="K6" s="72">
        <f>C4-WEEKDAY(C4,1)+2+7*(H4-1)</f>
        <v>45719</v>
      </c>
      <c r="L6" s="72">
        <f t="shared" ref="L6:BG6" si="0">K6+1</f>
        <v>45720</v>
      </c>
      <c r="M6" s="72">
        <f t="shared" si="0"/>
        <v>45721</v>
      </c>
      <c r="N6" s="72">
        <f t="shared" si="0"/>
        <v>45722</v>
      </c>
      <c r="O6" s="72">
        <f t="shared" si="0"/>
        <v>45723</v>
      </c>
      <c r="P6" s="72">
        <f t="shared" si="0"/>
        <v>45724</v>
      </c>
      <c r="Q6" s="72">
        <f t="shared" si="0"/>
        <v>45725</v>
      </c>
      <c r="R6" s="72">
        <f t="shared" si="0"/>
        <v>45726</v>
      </c>
      <c r="S6" s="72">
        <f t="shared" si="0"/>
        <v>45727</v>
      </c>
      <c r="T6" s="72">
        <f t="shared" si="0"/>
        <v>45728</v>
      </c>
      <c r="U6" s="72">
        <f t="shared" si="0"/>
        <v>45729</v>
      </c>
      <c r="V6" s="72">
        <f t="shared" si="0"/>
        <v>45730</v>
      </c>
      <c r="W6" s="72">
        <f t="shared" si="0"/>
        <v>45731</v>
      </c>
      <c r="X6" s="72">
        <f t="shared" si="0"/>
        <v>45732</v>
      </c>
      <c r="Y6" s="72">
        <f t="shared" si="0"/>
        <v>45733</v>
      </c>
      <c r="Z6" s="72">
        <f t="shared" si="0"/>
        <v>45734</v>
      </c>
      <c r="AA6" s="72">
        <f t="shared" si="0"/>
        <v>45735</v>
      </c>
      <c r="AB6" s="72">
        <f t="shared" si="0"/>
        <v>45736</v>
      </c>
      <c r="AC6" s="72">
        <f t="shared" si="0"/>
        <v>45737</v>
      </c>
      <c r="AD6" s="72">
        <f t="shared" si="0"/>
        <v>45738</v>
      </c>
      <c r="AE6" s="72">
        <f t="shared" si="0"/>
        <v>45739</v>
      </c>
      <c r="AF6" s="72">
        <f t="shared" si="0"/>
        <v>45740</v>
      </c>
      <c r="AG6" s="72">
        <f t="shared" si="0"/>
        <v>45741</v>
      </c>
      <c r="AH6" s="72">
        <f t="shared" si="0"/>
        <v>45742</v>
      </c>
      <c r="AI6" s="72">
        <f t="shared" si="0"/>
        <v>45743</v>
      </c>
      <c r="AJ6" s="72">
        <f t="shared" si="0"/>
        <v>45744</v>
      </c>
      <c r="AK6" s="72">
        <f t="shared" si="0"/>
        <v>45745</v>
      </c>
      <c r="AL6" s="72">
        <f t="shared" si="0"/>
        <v>45746</v>
      </c>
      <c r="AM6" s="72">
        <f t="shared" si="0"/>
        <v>45747</v>
      </c>
      <c r="AN6" s="72">
        <f t="shared" si="0"/>
        <v>45748</v>
      </c>
      <c r="AO6" s="72">
        <f t="shared" si="0"/>
        <v>45749</v>
      </c>
      <c r="AP6" s="72">
        <f t="shared" si="0"/>
        <v>45750</v>
      </c>
      <c r="AQ6" s="72">
        <f t="shared" si="0"/>
        <v>45751</v>
      </c>
      <c r="AR6" s="72">
        <f t="shared" si="0"/>
        <v>45752</v>
      </c>
      <c r="AS6" s="72">
        <f t="shared" si="0"/>
        <v>45753</v>
      </c>
      <c r="AT6" s="72">
        <f t="shared" si="0"/>
        <v>45754</v>
      </c>
      <c r="AU6" s="72">
        <f t="shared" si="0"/>
        <v>45755</v>
      </c>
      <c r="AV6" s="72">
        <f t="shared" si="0"/>
        <v>45756</v>
      </c>
      <c r="AW6" s="72">
        <f t="shared" si="0"/>
        <v>45757</v>
      </c>
      <c r="AX6" s="72">
        <f t="shared" si="0"/>
        <v>45758</v>
      </c>
      <c r="AY6" s="72">
        <f t="shared" si="0"/>
        <v>45759</v>
      </c>
      <c r="AZ6" s="72">
        <f t="shared" si="0"/>
        <v>45760</v>
      </c>
      <c r="BA6" s="72">
        <f t="shared" si="0"/>
        <v>45761</v>
      </c>
      <c r="BB6" s="72">
        <f t="shared" si="0"/>
        <v>45762</v>
      </c>
      <c r="BC6" s="72">
        <f t="shared" si="0"/>
        <v>45763</v>
      </c>
      <c r="BD6" s="72">
        <f t="shared" si="0"/>
        <v>45764</v>
      </c>
      <c r="BE6" s="72">
        <f t="shared" si="0"/>
        <v>45765</v>
      </c>
      <c r="BF6" s="72">
        <f t="shared" si="0"/>
        <v>45766</v>
      </c>
      <c r="BG6" s="94">
        <f t="shared" si="0"/>
        <v>45767</v>
      </c>
      <c r="BH6" s="72">
        <f t="shared" ref="BH6" si="1">BG6+1</f>
        <v>45768</v>
      </c>
      <c r="BI6" s="72">
        <f t="shared" ref="BI6" si="2">BH6+1</f>
        <v>45769</v>
      </c>
      <c r="BJ6" s="72">
        <f t="shared" ref="BJ6" si="3">BI6+1</f>
        <v>45770</v>
      </c>
      <c r="BK6" s="72">
        <f t="shared" ref="BK6" si="4">BJ6+1</f>
        <v>45771</v>
      </c>
      <c r="BL6" s="72">
        <f t="shared" ref="BL6" si="5">BK6+1</f>
        <v>45772</v>
      </c>
      <c r="BM6" s="72">
        <f t="shared" ref="BM6" si="6">BL6+1</f>
        <v>45773</v>
      </c>
      <c r="BN6" s="72">
        <f t="shared" ref="BN6" si="7">BM6+1</f>
        <v>45774</v>
      </c>
      <c r="BO6" s="72">
        <f t="shared" ref="BO6" si="8">BN6+1</f>
        <v>45775</v>
      </c>
      <c r="BP6" s="72">
        <f t="shared" ref="BP6" si="9">BO6+1</f>
        <v>45776</v>
      </c>
      <c r="BQ6" s="72">
        <f t="shared" ref="BQ6" si="10">BP6+1</f>
        <v>45777</v>
      </c>
      <c r="BR6" s="72">
        <f t="shared" ref="BR6" si="11">BQ6+1</f>
        <v>45778</v>
      </c>
      <c r="BS6" s="72">
        <f t="shared" ref="BS6" si="12">BR6+1</f>
        <v>45779</v>
      </c>
      <c r="BT6" s="72">
        <f t="shared" ref="BT6" si="13">BS6+1</f>
        <v>45780</v>
      </c>
      <c r="BU6" s="94">
        <f t="shared" ref="BU6" si="14">BT6+1</f>
        <v>45781</v>
      </c>
      <c r="BV6" s="72">
        <f t="shared" ref="BV6" si="15">BU6+1</f>
        <v>45782</v>
      </c>
      <c r="BW6" s="72">
        <f t="shared" ref="BW6" si="16">BV6+1</f>
        <v>45783</v>
      </c>
      <c r="BX6" s="72">
        <f t="shared" ref="BX6" si="17">BW6+1</f>
        <v>45784</v>
      </c>
      <c r="BY6" s="72">
        <f t="shared" ref="BY6" si="18">BX6+1</f>
        <v>45785</v>
      </c>
      <c r="BZ6" s="72">
        <f t="shared" ref="BZ6" si="19">BY6+1</f>
        <v>45786</v>
      </c>
      <c r="CA6" s="72">
        <f t="shared" ref="CA6" si="20">BZ6+1</f>
        <v>45787</v>
      </c>
      <c r="CB6" s="72">
        <f t="shared" ref="CB6" si="21">CA6+1</f>
        <v>45788</v>
      </c>
      <c r="CC6" s="72">
        <f t="shared" ref="CC6" si="22">CB6+1</f>
        <v>45789</v>
      </c>
      <c r="CD6" s="72">
        <f t="shared" ref="CD6" si="23">CC6+1</f>
        <v>45790</v>
      </c>
      <c r="CE6" s="72">
        <f t="shared" ref="CE6" si="24">CD6+1</f>
        <v>45791</v>
      </c>
      <c r="CF6" s="72">
        <f t="shared" ref="CF6" si="25">CE6+1</f>
        <v>45792</v>
      </c>
      <c r="CG6" s="72">
        <f t="shared" ref="CG6" si="26">CF6+1</f>
        <v>45793</v>
      </c>
      <c r="CH6" s="72">
        <f t="shared" ref="CH6" si="27">CG6+1</f>
        <v>45794</v>
      </c>
      <c r="CI6" s="94">
        <f t="shared" ref="CI6" si="28">CH6+1</f>
        <v>45795</v>
      </c>
      <c r="CJ6" s="72">
        <f t="shared" ref="CJ6" si="29">CI6+1</f>
        <v>45796</v>
      </c>
      <c r="CK6" s="72">
        <f t="shared" ref="CK6" si="30">CJ6+1</f>
        <v>45797</v>
      </c>
      <c r="CL6" s="72">
        <f t="shared" ref="CL6" si="31">CK6+1</f>
        <v>45798</v>
      </c>
      <c r="CM6" s="72">
        <f t="shared" ref="CM6" si="32">CL6+1</f>
        <v>45799</v>
      </c>
      <c r="CN6" s="72">
        <f t="shared" ref="CN6" si="33">CM6+1</f>
        <v>45800</v>
      </c>
      <c r="CO6" s="72">
        <f t="shared" ref="CO6" si="34">CN6+1</f>
        <v>45801</v>
      </c>
      <c r="CP6" s="72">
        <f t="shared" ref="CP6" si="35">CO6+1</f>
        <v>45802</v>
      </c>
    </row>
    <row r="7" spans="1:94" s="3" customFormat="1" ht="31.5">
      <c r="A7" s="95" t="s">
        <v>3</v>
      </c>
      <c r="B7" s="73" t="s">
        <v>4</v>
      </c>
      <c r="C7" s="74" t="s">
        <v>5</v>
      </c>
      <c r="D7" s="75" t="s">
        <v>6</v>
      </c>
      <c r="E7" s="76" t="s">
        <v>7</v>
      </c>
      <c r="F7" s="76" t="s">
        <v>8</v>
      </c>
      <c r="G7" s="74" t="s">
        <v>9</v>
      </c>
      <c r="H7" s="74" t="s">
        <v>10</v>
      </c>
      <c r="I7" s="74" t="s">
        <v>11</v>
      </c>
      <c r="J7" s="74"/>
      <c r="K7" s="77" t="str">
        <f t="shared" ref="K7:BG7" si="36">CHOOSE(WEEKDAY(K6,1),"S","M","T","W","T","F","S")</f>
        <v>M</v>
      </c>
      <c r="L7" s="77" t="str">
        <f t="shared" si="36"/>
        <v>T</v>
      </c>
      <c r="M7" s="77" t="str">
        <f t="shared" si="36"/>
        <v>W</v>
      </c>
      <c r="N7" s="77" t="str">
        <f t="shared" si="36"/>
        <v>T</v>
      </c>
      <c r="O7" s="77" t="str">
        <f t="shared" si="36"/>
        <v>F</v>
      </c>
      <c r="P7" s="77" t="str">
        <f t="shared" si="36"/>
        <v>S</v>
      </c>
      <c r="Q7" s="77" t="str">
        <f t="shared" si="36"/>
        <v>S</v>
      </c>
      <c r="R7" s="77" t="str">
        <f t="shared" si="36"/>
        <v>M</v>
      </c>
      <c r="S7" s="77" t="str">
        <f t="shared" si="36"/>
        <v>T</v>
      </c>
      <c r="T7" s="77" t="str">
        <f t="shared" si="36"/>
        <v>W</v>
      </c>
      <c r="U7" s="77" t="str">
        <f t="shared" si="36"/>
        <v>T</v>
      </c>
      <c r="V7" s="77" t="str">
        <f t="shared" si="36"/>
        <v>F</v>
      </c>
      <c r="W7" s="77" t="str">
        <f t="shared" si="36"/>
        <v>S</v>
      </c>
      <c r="X7" s="77" t="str">
        <f t="shared" si="36"/>
        <v>S</v>
      </c>
      <c r="Y7" s="77" t="str">
        <f t="shared" si="36"/>
        <v>M</v>
      </c>
      <c r="Z7" s="77" t="str">
        <f t="shared" si="36"/>
        <v>T</v>
      </c>
      <c r="AA7" s="77" t="str">
        <f t="shared" si="36"/>
        <v>W</v>
      </c>
      <c r="AB7" s="77" t="str">
        <f t="shared" si="36"/>
        <v>T</v>
      </c>
      <c r="AC7" s="77" t="str">
        <f t="shared" si="36"/>
        <v>F</v>
      </c>
      <c r="AD7" s="77" t="str">
        <f t="shared" si="36"/>
        <v>S</v>
      </c>
      <c r="AE7" s="77" t="str">
        <f t="shared" si="36"/>
        <v>S</v>
      </c>
      <c r="AF7" s="77" t="str">
        <f t="shared" si="36"/>
        <v>M</v>
      </c>
      <c r="AG7" s="77" t="str">
        <f t="shared" si="36"/>
        <v>T</v>
      </c>
      <c r="AH7" s="77" t="str">
        <f t="shared" si="36"/>
        <v>W</v>
      </c>
      <c r="AI7" s="77" t="str">
        <f t="shared" si="36"/>
        <v>T</v>
      </c>
      <c r="AJ7" s="77" t="str">
        <f t="shared" si="36"/>
        <v>F</v>
      </c>
      <c r="AK7" s="77" t="str">
        <f t="shared" si="36"/>
        <v>S</v>
      </c>
      <c r="AL7" s="77" t="str">
        <f t="shared" si="36"/>
        <v>S</v>
      </c>
      <c r="AM7" s="77" t="str">
        <f t="shared" si="36"/>
        <v>M</v>
      </c>
      <c r="AN7" s="77" t="str">
        <f t="shared" si="36"/>
        <v>T</v>
      </c>
      <c r="AO7" s="77" t="str">
        <f t="shared" si="36"/>
        <v>W</v>
      </c>
      <c r="AP7" s="77" t="str">
        <f t="shared" si="36"/>
        <v>T</v>
      </c>
      <c r="AQ7" s="77" t="str">
        <f t="shared" si="36"/>
        <v>F</v>
      </c>
      <c r="AR7" s="77" t="str">
        <f t="shared" si="36"/>
        <v>S</v>
      </c>
      <c r="AS7" s="77" t="str">
        <f t="shared" si="36"/>
        <v>S</v>
      </c>
      <c r="AT7" s="77" t="str">
        <f t="shared" si="36"/>
        <v>M</v>
      </c>
      <c r="AU7" s="77" t="str">
        <f t="shared" si="36"/>
        <v>T</v>
      </c>
      <c r="AV7" s="77" t="str">
        <f t="shared" si="36"/>
        <v>W</v>
      </c>
      <c r="AW7" s="77" t="str">
        <f t="shared" si="36"/>
        <v>T</v>
      </c>
      <c r="AX7" s="77" t="str">
        <f t="shared" si="36"/>
        <v>F</v>
      </c>
      <c r="AY7" s="77" t="str">
        <f t="shared" si="36"/>
        <v>S</v>
      </c>
      <c r="AZ7" s="77" t="str">
        <f t="shared" si="36"/>
        <v>S</v>
      </c>
      <c r="BA7" s="77" t="str">
        <f t="shared" si="36"/>
        <v>M</v>
      </c>
      <c r="BB7" s="77" t="str">
        <f t="shared" si="36"/>
        <v>T</v>
      </c>
      <c r="BC7" s="77" t="str">
        <f t="shared" si="36"/>
        <v>W</v>
      </c>
      <c r="BD7" s="77" t="str">
        <f t="shared" si="36"/>
        <v>T</v>
      </c>
      <c r="BE7" s="77" t="str">
        <f t="shared" si="36"/>
        <v>F</v>
      </c>
      <c r="BF7" s="77" t="str">
        <f t="shared" si="36"/>
        <v>S</v>
      </c>
      <c r="BG7" s="96" t="str">
        <f t="shared" si="36"/>
        <v>S</v>
      </c>
      <c r="BH7" s="77" t="str">
        <f t="shared" ref="BH7:CI7" si="37">CHOOSE(WEEKDAY(BH6,1),"S","M","T","W","T","F","S")</f>
        <v>M</v>
      </c>
      <c r="BI7" s="77" t="str">
        <f t="shared" si="37"/>
        <v>T</v>
      </c>
      <c r="BJ7" s="77" t="str">
        <f t="shared" si="37"/>
        <v>W</v>
      </c>
      <c r="BK7" s="77" t="str">
        <f t="shared" si="37"/>
        <v>T</v>
      </c>
      <c r="BL7" s="77" t="str">
        <f t="shared" si="37"/>
        <v>F</v>
      </c>
      <c r="BM7" s="77" t="str">
        <f t="shared" si="37"/>
        <v>S</v>
      </c>
      <c r="BN7" s="77" t="str">
        <f t="shared" si="37"/>
        <v>S</v>
      </c>
      <c r="BO7" s="77" t="str">
        <f t="shared" si="37"/>
        <v>M</v>
      </c>
      <c r="BP7" s="77" t="str">
        <f t="shared" si="37"/>
        <v>T</v>
      </c>
      <c r="BQ7" s="77" t="str">
        <f t="shared" si="37"/>
        <v>W</v>
      </c>
      <c r="BR7" s="77" t="str">
        <f t="shared" si="37"/>
        <v>T</v>
      </c>
      <c r="BS7" s="77" t="str">
        <f t="shared" si="37"/>
        <v>F</v>
      </c>
      <c r="BT7" s="77" t="str">
        <f t="shared" si="37"/>
        <v>S</v>
      </c>
      <c r="BU7" s="96" t="str">
        <f t="shared" si="37"/>
        <v>S</v>
      </c>
      <c r="BV7" s="77" t="str">
        <f t="shared" si="37"/>
        <v>M</v>
      </c>
      <c r="BW7" s="77" t="str">
        <f t="shared" si="37"/>
        <v>T</v>
      </c>
      <c r="BX7" s="77" t="str">
        <f t="shared" si="37"/>
        <v>W</v>
      </c>
      <c r="BY7" s="77" t="str">
        <f t="shared" si="37"/>
        <v>T</v>
      </c>
      <c r="BZ7" s="77" t="str">
        <f t="shared" si="37"/>
        <v>F</v>
      </c>
      <c r="CA7" s="77" t="str">
        <f t="shared" si="37"/>
        <v>S</v>
      </c>
      <c r="CB7" s="77" t="str">
        <f t="shared" si="37"/>
        <v>S</v>
      </c>
      <c r="CC7" s="77" t="str">
        <f t="shared" si="37"/>
        <v>M</v>
      </c>
      <c r="CD7" s="77" t="str">
        <f t="shared" si="37"/>
        <v>T</v>
      </c>
      <c r="CE7" s="77" t="str">
        <f t="shared" si="37"/>
        <v>W</v>
      </c>
      <c r="CF7" s="77" t="str">
        <f t="shared" si="37"/>
        <v>T</v>
      </c>
      <c r="CG7" s="77" t="str">
        <f t="shared" si="37"/>
        <v>F</v>
      </c>
      <c r="CH7" s="77" t="str">
        <f t="shared" si="37"/>
        <v>S</v>
      </c>
      <c r="CI7" s="96" t="str">
        <f t="shared" si="37"/>
        <v>S</v>
      </c>
      <c r="CJ7" s="77" t="str">
        <f t="shared" ref="CJ7:CP7" si="38">CHOOSE(WEEKDAY(CJ6,1),"S","M","T","W","T","F","S")</f>
        <v>M</v>
      </c>
      <c r="CK7" s="77" t="str">
        <f t="shared" si="38"/>
        <v>T</v>
      </c>
      <c r="CL7" s="77" t="str">
        <f t="shared" si="38"/>
        <v>W</v>
      </c>
      <c r="CM7" s="77" t="str">
        <f t="shared" si="38"/>
        <v>T</v>
      </c>
      <c r="CN7" s="77" t="str">
        <f t="shared" si="38"/>
        <v>F</v>
      </c>
      <c r="CO7" s="77" t="str">
        <f t="shared" si="38"/>
        <v>S</v>
      </c>
      <c r="CP7" s="77" t="str">
        <f t="shared" si="38"/>
        <v>S</v>
      </c>
    </row>
    <row r="8" spans="1:94" s="4" customFormat="1" ht="17.5">
      <c r="A8" s="97" t="str">
        <f>IF(ISERROR(VALUE(SUBSTITUTE(prevWBS,".",""))),"1",IF(ISERROR(FIND("`",SUBSTITUTE(prevWBS,".","`",1))),TEXT(VALUE(prevWBS)+1,"#"),TEXT(VALUE(LEFT(prevWBS,FIND("`",SUBSTITUTE(prevWBS,".","`",1))-1))+1,"#")))</f>
        <v>1</v>
      </c>
      <c r="B8" s="119" t="s">
        <v>137</v>
      </c>
      <c r="C8" s="113" t="s">
        <v>129</v>
      </c>
      <c r="D8" s="79"/>
      <c r="E8" s="115">
        <v>45600</v>
      </c>
      <c r="F8" s="116">
        <f>IF(ISBLANK(E8)," - ",IF(G8=0,E8,E8+G8-1))</f>
        <v>45619</v>
      </c>
      <c r="G8" s="80">
        <v>20</v>
      </c>
      <c r="H8" s="140">
        <v>0</v>
      </c>
      <c r="I8" s="82">
        <f t="shared" ref="I8:I221" si="39">IF(OR(F8=0,E8=0)," - ",NETWORKDAYS(E8,F8))</f>
        <v>15</v>
      </c>
      <c r="J8" s="83"/>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98"/>
      <c r="BH8" s="84"/>
      <c r="BI8" s="84"/>
      <c r="BJ8" s="84"/>
      <c r="BK8" s="84"/>
      <c r="BL8" s="84"/>
      <c r="BM8" s="84"/>
      <c r="BN8" s="84"/>
      <c r="BO8" s="84"/>
      <c r="BP8" s="84"/>
      <c r="BQ8" s="84"/>
      <c r="BR8" s="84"/>
      <c r="BS8" s="84"/>
      <c r="BT8" s="84"/>
      <c r="BU8" s="98"/>
      <c r="BV8" s="84"/>
      <c r="BW8" s="84"/>
      <c r="BX8" s="84"/>
      <c r="BY8" s="84"/>
      <c r="BZ8" s="84"/>
      <c r="CA8" s="84"/>
      <c r="CB8" s="84"/>
      <c r="CC8" s="84"/>
      <c r="CD8" s="84"/>
      <c r="CE8" s="84"/>
      <c r="CF8" s="84"/>
      <c r="CG8" s="84"/>
      <c r="CH8" s="84"/>
      <c r="CI8" s="98"/>
      <c r="CJ8" s="84"/>
      <c r="CK8" s="84"/>
      <c r="CL8" s="84"/>
      <c r="CM8" s="84"/>
      <c r="CN8" s="84"/>
      <c r="CO8" s="84"/>
      <c r="CP8" s="84"/>
    </row>
    <row r="9" spans="1:94" s="5" customFormat="1" ht="17.5">
      <c r="A9"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9" s="120" t="s">
        <v>145</v>
      </c>
      <c r="C9" s="86"/>
      <c r="D9" s="87"/>
      <c r="E9" s="117"/>
      <c r="F9" s="118"/>
      <c r="G9" s="88"/>
      <c r="H9" s="140">
        <v>0</v>
      </c>
      <c r="I9" s="89" t="str">
        <f t="shared" si="39"/>
        <v xml:space="preserve"> - </v>
      </c>
      <c r="J9" s="90"/>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100"/>
      <c r="BH9" s="85"/>
      <c r="BI9" s="85"/>
      <c r="BJ9" s="85"/>
      <c r="BK9" s="85"/>
      <c r="BL9" s="85"/>
      <c r="BM9" s="85"/>
      <c r="BN9" s="85"/>
      <c r="BO9" s="85"/>
      <c r="BP9" s="85"/>
      <c r="BQ9" s="85"/>
      <c r="BR9" s="85"/>
      <c r="BS9" s="85"/>
      <c r="BT9" s="85"/>
      <c r="BU9" s="100"/>
      <c r="BV9" s="85"/>
      <c r="BW9" s="85"/>
      <c r="BX9" s="85"/>
      <c r="BY9" s="85"/>
      <c r="BZ9" s="85"/>
      <c r="CA9" s="85"/>
      <c r="CB9" s="85"/>
      <c r="CC9" s="85"/>
      <c r="CD9" s="85"/>
      <c r="CE9" s="85"/>
      <c r="CF9" s="85"/>
      <c r="CG9" s="85"/>
      <c r="CH9" s="85"/>
      <c r="CI9" s="100"/>
      <c r="CJ9" s="85"/>
      <c r="CK9" s="85"/>
      <c r="CL9" s="85"/>
      <c r="CM9" s="85"/>
      <c r="CN9" s="85"/>
      <c r="CO9" s="85"/>
      <c r="CP9" s="85"/>
    </row>
    <row r="10" spans="1:94" s="5" customFormat="1" ht="17.5">
      <c r="A10"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10" s="120" t="s">
        <v>146</v>
      </c>
      <c r="C10" s="86"/>
      <c r="D10" s="87"/>
      <c r="E10" s="117"/>
      <c r="F10" s="118"/>
      <c r="G10" s="88"/>
      <c r="H10" s="140">
        <v>0</v>
      </c>
      <c r="I10" s="89"/>
      <c r="J10" s="90"/>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100"/>
      <c r="BH10" s="85"/>
      <c r="BI10" s="85"/>
      <c r="BJ10" s="85"/>
      <c r="BK10" s="85"/>
      <c r="BL10" s="85"/>
      <c r="BM10" s="85"/>
      <c r="BN10" s="85"/>
      <c r="BO10" s="85"/>
      <c r="BP10" s="85"/>
      <c r="BQ10" s="85"/>
      <c r="BR10" s="85"/>
      <c r="BS10" s="85"/>
      <c r="BT10" s="85"/>
      <c r="BU10" s="100"/>
      <c r="BV10" s="85"/>
      <c r="BW10" s="85"/>
      <c r="BX10" s="85"/>
      <c r="BY10" s="85"/>
      <c r="BZ10" s="85"/>
      <c r="CA10" s="85"/>
      <c r="CB10" s="85"/>
      <c r="CC10" s="85"/>
      <c r="CD10" s="85"/>
      <c r="CE10" s="85"/>
      <c r="CF10" s="85"/>
      <c r="CG10" s="85"/>
      <c r="CH10" s="85"/>
      <c r="CI10" s="100"/>
      <c r="CJ10" s="85"/>
      <c r="CK10" s="85"/>
      <c r="CL10" s="85"/>
      <c r="CM10" s="85"/>
      <c r="CN10" s="85"/>
      <c r="CO10" s="85"/>
      <c r="CP10" s="85"/>
    </row>
    <row r="11" spans="1:94" s="5" customFormat="1" ht="17.5">
      <c r="A11"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11" s="120" t="s">
        <v>147</v>
      </c>
      <c r="C11" s="86"/>
      <c r="D11" s="87"/>
      <c r="E11" s="117"/>
      <c r="F11" s="118"/>
      <c r="G11" s="88"/>
      <c r="H11" s="140">
        <v>0</v>
      </c>
      <c r="I11" s="89"/>
      <c r="J11" s="90"/>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100"/>
      <c r="BH11" s="85"/>
      <c r="BI11" s="85"/>
      <c r="BJ11" s="85"/>
      <c r="BK11" s="85"/>
      <c r="BL11" s="85"/>
      <c r="BM11" s="85"/>
      <c r="BN11" s="85"/>
      <c r="BO11" s="85"/>
      <c r="BP11" s="85"/>
      <c r="BQ11" s="85"/>
      <c r="BR11" s="85"/>
      <c r="BS11" s="85"/>
      <c r="BT11" s="85"/>
      <c r="BU11" s="100"/>
      <c r="BV11" s="85"/>
      <c r="BW11" s="85"/>
      <c r="BX11" s="85"/>
      <c r="BY11" s="85"/>
      <c r="BZ11" s="85"/>
      <c r="CA11" s="85"/>
      <c r="CB11" s="85"/>
      <c r="CC11" s="85"/>
      <c r="CD11" s="85"/>
      <c r="CE11" s="85"/>
      <c r="CF11" s="85"/>
      <c r="CG11" s="85"/>
      <c r="CH11" s="85"/>
      <c r="CI11" s="100"/>
      <c r="CJ11" s="85"/>
      <c r="CK11" s="85"/>
      <c r="CL11" s="85"/>
      <c r="CM11" s="85"/>
      <c r="CN11" s="85"/>
      <c r="CO11" s="85"/>
      <c r="CP11" s="85"/>
    </row>
    <row r="12" spans="1:94" s="5" customFormat="1" ht="17.5">
      <c r="A12" s="99"/>
      <c r="B12" s="124" t="s">
        <v>148</v>
      </c>
      <c r="C12" s="86"/>
      <c r="D12" s="87"/>
      <c r="E12" s="117"/>
      <c r="F12" s="118"/>
      <c r="G12" s="88"/>
      <c r="H12" s="140">
        <v>0</v>
      </c>
      <c r="I12" s="89"/>
      <c r="J12" s="90"/>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100"/>
      <c r="BH12" s="85"/>
      <c r="BI12" s="85"/>
      <c r="BJ12" s="85"/>
      <c r="BK12" s="85"/>
      <c r="BL12" s="85"/>
      <c r="BM12" s="85"/>
      <c r="BN12" s="85"/>
      <c r="BO12" s="85"/>
      <c r="BP12" s="85"/>
      <c r="BQ12" s="85"/>
      <c r="BR12" s="85"/>
      <c r="BS12" s="85"/>
      <c r="BT12" s="85"/>
      <c r="BU12" s="100"/>
      <c r="BV12" s="85"/>
      <c r="BW12" s="85"/>
      <c r="BX12" s="85"/>
      <c r="BY12" s="85"/>
      <c r="BZ12" s="85"/>
      <c r="CA12" s="85"/>
      <c r="CB12" s="85"/>
      <c r="CC12" s="85"/>
      <c r="CD12" s="85"/>
      <c r="CE12" s="85"/>
      <c r="CF12" s="85"/>
      <c r="CG12" s="85"/>
      <c r="CH12" s="85"/>
      <c r="CI12" s="100"/>
      <c r="CJ12" s="85"/>
      <c r="CK12" s="85"/>
      <c r="CL12" s="85"/>
      <c r="CM12" s="85"/>
      <c r="CN12" s="85"/>
      <c r="CO12" s="85"/>
      <c r="CP12" s="85"/>
    </row>
    <row r="13" spans="1:94" s="5" customFormat="1" ht="17.5">
      <c r="A13"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13" s="120" t="s">
        <v>149</v>
      </c>
      <c r="C13" s="86"/>
      <c r="D13" s="87"/>
      <c r="E13" s="117"/>
      <c r="F13" s="118"/>
      <c r="G13" s="88"/>
      <c r="H13" s="140">
        <v>0</v>
      </c>
      <c r="I13" s="89"/>
      <c r="J13" s="90"/>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100"/>
      <c r="BH13" s="85"/>
      <c r="BI13" s="85"/>
      <c r="BJ13" s="85"/>
      <c r="BK13" s="85"/>
      <c r="BL13" s="85"/>
      <c r="BM13" s="85"/>
      <c r="BN13" s="85"/>
      <c r="BO13" s="85"/>
      <c r="BP13" s="85"/>
      <c r="BQ13" s="85"/>
      <c r="BR13" s="85"/>
      <c r="BS13" s="85"/>
      <c r="BT13" s="85"/>
      <c r="BU13" s="100"/>
      <c r="BV13" s="85"/>
      <c r="BW13" s="85"/>
      <c r="BX13" s="85"/>
      <c r="BY13" s="85"/>
      <c r="BZ13" s="85"/>
      <c r="CA13" s="85"/>
      <c r="CB13" s="85"/>
      <c r="CC13" s="85"/>
      <c r="CD13" s="85"/>
      <c r="CE13" s="85"/>
      <c r="CF13" s="85"/>
      <c r="CG13" s="85"/>
      <c r="CH13" s="85"/>
      <c r="CI13" s="100"/>
      <c r="CJ13" s="85"/>
      <c r="CK13" s="85"/>
      <c r="CL13" s="85"/>
      <c r="CM13" s="85"/>
      <c r="CN13" s="85"/>
      <c r="CO13" s="85"/>
      <c r="CP13" s="85"/>
    </row>
    <row r="14" spans="1:94" s="5" customFormat="1" ht="17.5">
      <c r="A14"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14" s="120" t="s">
        <v>150</v>
      </c>
      <c r="C14" s="86"/>
      <c r="D14" s="87"/>
      <c r="E14" s="117"/>
      <c r="F14" s="118"/>
      <c r="G14" s="88"/>
      <c r="H14" s="140">
        <v>0</v>
      </c>
      <c r="I14" s="89"/>
      <c r="J14" s="90"/>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100"/>
      <c r="BH14" s="85"/>
      <c r="BI14" s="85"/>
      <c r="BJ14" s="85"/>
      <c r="BK14" s="85"/>
      <c r="BL14" s="85"/>
      <c r="BM14" s="85"/>
      <c r="BN14" s="85"/>
      <c r="BO14" s="85"/>
      <c r="BP14" s="85"/>
      <c r="BQ14" s="85"/>
      <c r="BR14" s="85"/>
      <c r="BS14" s="85"/>
      <c r="BT14" s="85"/>
      <c r="BU14" s="100"/>
      <c r="BV14" s="85"/>
      <c r="BW14" s="85"/>
      <c r="BX14" s="85"/>
      <c r="BY14" s="85"/>
      <c r="BZ14" s="85"/>
      <c r="CA14" s="85"/>
      <c r="CB14" s="85"/>
      <c r="CC14" s="85"/>
      <c r="CD14" s="85"/>
      <c r="CE14" s="85"/>
      <c r="CF14" s="85"/>
      <c r="CG14" s="85"/>
      <c r="CH14" s="85"/>
      <c r="CI14" s="100"/>
      <c r="CJ14" s="85"/>
      <c r="CK14" s="85"/>
      <c r="CL14" s="85"/>
      <c r="CM14" s="85"/>
      <c r="CN14" s="85"/>
      <c r="CO14" s="85"/>
      <c r="CP14" s="85"/>
    </row>
    <row r="15" spans="1:94" s="5" customFormat="1" ht="17.5">
      <c r="A15"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15" s="120" t="s">
        <v>151</v>
      </c>
      <c r="C15" s="86"/>
      <c r="D15" s="87"/>
      <c r="E15" s="117"/>
      <c r="F15" s="118"/>
      <c r="G15" s="88"/>
      <c r="H15" s="140">
        <v>0</v>
      </c>
      <c r="I15" s="89"/>
      <c r="J15" s="90"/>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100"/>
      <c r="BH15" s="85"/>
      <c r="BI15" s="85"/>
      <c r="BJ15" s="85"/>
      <c r="BK15" s="85"/>
      <c r="BL15" s="85"/>
      <c r="BM15" s="85"/>
      <c r="BN15" s="85"/>
      <c r="BO15" s="85"/>
      <c r="BP15" s="85"/>
      <c r="BQ15" s="85"/>
      <c r="BR15" s="85"/>
      <c r="BS15" s="85"/>
      <c r="BT15" s="85"/>
      <c r="BU15" s="100"/>
      <c r="BV15" s="85"/>
      <c r="BW15" s="85"/>
      <c r="BX15" s="85"/>
      <c r="BY15" s="85"/>
      <c r="BZ15" s="85"/>
      <c r="CA15" s="85"/>
      <c r="CB15" s="85"/>
      <c r="CC15" s="85"/>
      <c r="CD15" s="85"/>
      <c r="CE15" s="85"/>
      <c r="CF15" s="85"/>
      <c r="CG15" s="85"/>
      <c r="CH15" s="85"/>
      <c r="CI15" s="100"/>
      <c r="CJ15" s="85"/>
      <c r="CK15" s="85"/>
      <c r="CL15" s="85"/>
      <c r="CM15" s="85"/>
      <c r="CN15" s="85"/>
      <c r="CO15" s="85"/>
      <c r="CP15" s="85"/>
    </row>
    <row r="16" spans="1:94" s="5" customFormat="1" ht="17.5">
      <c r="A16" s="99"/>
      <c r="B16" s="124" t="s">
        <v>152</v>
      </c>
      <c r="C16" s="86"/>
      <c r="D16" s="87"/>
      <c r="E16" s="117"/>
      <c r="F16" s="118"/>
      <c r="G16" s="88"/>
      <c r="H16" s="140">
        <v>0</v>
      </c>
      <c r="I16" s="89"/>
      <c r="J16" s="90"/>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100"/>
      <c r="BH16" s="85"/>
      <c r="BI16" s="85"/>
      <c r="BJ16" s="85"/>
      <c r="BK16" s="85"/>
      <c r="BL16" s="85"/>
      <c r="BM16" s="85"/>
      <c r="BN16" s="85"/>
      <c r="BO16" s="85"/>
      <c r="BP16" s="85"/>
      <c r="BQ16" s="85"/>
      <c r="BR16" s="85"/>
      <c r="BS16" s="85"/>
      <c r="BT16" s="85"/>
      <c r="BU16" s="100"/>
      <c r="BV16" s="85"/>
      <c r="BW16" s="85"/>
      <c r="BX16" s="85"/>
      <c r="BY16" s="85"/>
      <c r="BZ16" s="85"/>
      <c r="CA16" s="85"/>
      <c r="CB16" s="85"/>
      <c r="CC16" s="85"/>
      <c r="CD16" s="85"/>
      <c r="CE16" s="85"/>
      <c r="CF16" s="85"/>
      <c r="CG16" s="85"/>
      <c r="CH16" s="85"/>
      <c r="CI16" s="100"/>
      <c r="CJ16" s="85"/>
      <c r="CK16" s="85"/>
      <c r="CL16" s="85"/>
      <c r="CM16" s="85"/>
      <c r="CN16" s="85"/>
      <c r="CO16" s="85"/>
      <c r="CP16" s="85"/>
    </row>
    <row r="17" spans="1:94" s="5" customFormat="1" ht="17.5">
      <c r="A17"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17" s="120" t="s">
        <v>153</v>
      </c>
      <c r="C17" s="86"/>
      <c r="D17" s="87"/>
      <c r="E17" s="117"/>
      <c r="F17" s="118"/>
      <c r="G17" s="88"/>
      <c r="H17" s="140">
        <v>0</v>
      </c>
      <c r="I17" s="89"/>
      <c r="J17" s="90"/>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100"/>
      <c r="BH17" s="85"/>
      <c r="BI17" s="85"/>
      <c r="BJ17" s="85"/>
      <c r="BK17" s="85"/>
      <c r="BL17" s="85"/>
      <c r="BM17" s="85"/>
      <c r="BN17" s="85"/>
      <c r="BO17" s="85"/>
      <c r="BP17" s="85"/>
      <c r="BQ17" s="85"/>
      <c r="BR17" s="85"/>
      <c r="BS17" s="85"/>
      <c r="BT17" s="85"/>
      <c r="BU17" s="100"/>
      <c r="BV17" s="85"/>
      <c r="BW17" s="85"/>
      <c r="BX17" s="85"/>
      <c r="BY17" s="85"/>
      <c r="BZ17" s="85"/>
      <c r="CA17" s="85"/>
      <c r="CB17" s="85"/>
      <c r="CC17" s="85"/>
      <c r="CD17" s="85"/>
      <c r="CE17" s="85"/>
      <c r="CF17" s="85"/>
      <c r="CG17" s="85"/>
      <c r="CH17" s="85"/>
      <c r="CI17" s="100"/>
      <c r="CJ17" s="85"/>
      <c r="CK17" s="85"/>
      <c r="CL17" s="85"/>
      <c r="CM17" s="85"/>
      <c r="CN17" s="85"/>
      <c r="CO17" s="85"/>
      <c r="CP17" s="85"/>
    </row>
    <row r="18" spans="1:94" s="5" customFormat="1" ht="17.5">
      <c r="A18"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18" s="120" t="s">
        <v>155</v>
      </c>
      <c r="C18" s="86"/>
      <c r="D18" s="87"/>
      <c r="E18" s="117"/>
      <c r="F18" s="118"/>
      <c r="G18" s="88"/>
      <c r="H18" s="140">
        <v>0</v>
      </c>
      <c r="I18" s="89"/>
      <c r="J18" s="90"/>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100"/>
      <c r="BH18" s="85"/>
      <c r="BI18" s="85"/>
      <c r="BJ18" s="85"/>
      <c r="BK18" s="85"/>
      <c r="BL18" s="85"/>
      <c r="BM18" s="85"/>
      <c r="BN18" s="85"/>
      <c r="BO18" s="85"/>
      <c r="BP18" s="85"/>
      <c r="BQ18" s="85"/>
      <c r="BR18" s="85"/>
      <c r="BS18" s="85"/>
      <c r="BT18" s="85"/>
      <c r="BU18" s="100"/>
      <c r="BV18" s="85"/>
      <c r="BW18" s="85"/>
      <c r="BX18" s="85"/>
      <c r="BY18" s="85"/>
      <c r="BZ18" s="85"/>
      <c r="CA18" s="85"/>
      <c r="CB18" s="85"/>
      <c r="CC18" s="85"/>
      <c r="CD18" s="85"/>
      <c r="CE18" s="85"/>
      <c r="CF18" s="85"/>
      <c r="CG18" s="85"/>
      <c r="CH18" s="85"/>
      <c r="CI18" s="100"/>
      <c r="CJ18" s="85"/>
      <c r="CK18" s="85"/>
      <c r="CL18" s="85"/>
      <c r="CM18" s="85"/>
      <c r="CN18" s="85"/>
      <c r="CO18" s="85"/>
      <c r="CP18" s="85"/>
    </row>
    <row r="19" spans="1:94" s="5" customFormat="1" ht="17.5">
      <c r="A19"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9" s="120" t="s">
        <v>154</v>
      </c>
      <c r="C19" s="86"/>
      <c r="D19" s="87"/>
      <c r="E19" s="117"/>
      <c r="F19" s="118"/>
      <c r="G19" s="88"/>
      <c r="H19" s="140">
        <v>0</v>
      </c>
      <c r="I19" s="89"/>
      <c r="J19" s="90"/>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100"/>
      <c r="BH19" s="85"/>
      <c r="BI19" s="85"/>
      <c r="BJ19" s="85"/>
      <c r="BK19" s="85"/>
      <c r="BL19" s="85"/>
      <c r="BM19" s="85"/>
      <c r="BN19" s="85"/>
      <c r="BO19" s="85"/>
      <c r="BP19" s="85"/>
      <c r="BQ19" s="85"/>
      <c r="BR19" s="85"/>
      <c r="BS19" s="85"/>
      <c r="BT19" s="85"/>
      <c r="BU19" s="100"/>
      <c r="BV19" s="85"/>
      <c r="BW19" s="85"/>
      <c r="BX19" s="85"/>
      <c r="BY19" s="85"/>
      <c r="BZ19" s="85"/>
      <c r="CA19" s="85"/>
      <c r="CB19" s="85"/>
      <c r="CC19" s="85"/>
      <c r="CD19" s="85"/>
      <c r="CE19" s="85"/>
      <c r="CF19" s="85"/>
      <c r="CG19" s="85"/>
      <c r="CH19" s="85"/>
      <c r="CI19" s="100"/>
      <c r="CJ19" s="85"/>
      <c r="CK19" s="85"/>
      <c r="CL19" s="85"/>
      <c r="CM19" s="85"/>
      <c r="CN19" s="85"/>
      <c r="CO19" s="85"/>
      <c r="CP19" s="85"/>
    </row>
    <row r="20" spans="1:94" s="5" customFormat="1" ht="17.5">
      <c r="A20" s="99"/>
      <c r="B20" s="124" t="s">
        <v>156</v>
      </c>
      <c r="C20" s="86"/>
      <c r="D20" s="87"/>
      <c r="E20" s="117"/>
      <c r="F20" s="118"/>
      <c r="G20" s="88"/>
      <c r="H20" s="140">
        <v>0</v>
      </c>
      <c r="I20" s="89"/>
      <c r="J20" s="90"/>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100"/>
      <c r="BH20" s="85"/>
      <c r="BI20" s="85"/>
      <c r="BJ20" s="85"/>
      <c r="BK20" s="85"/>
      <c r="BL20" s="85"/>
      <c r="BM20" s="85"/>
      <c r="BN20" s="85"/>
      <c r="BO20" s="85"/>
      <c r="BP20" s="85"/>
      <c r="BQ20" s="85"/>
      <c r="BR20" s="85"/>
      <c r="BS20" s="85"/>
      <c r="BT20" s="85"/>
      <c r="BU20" s="100"/>
      <c r="BV20" s="85"/>
      <c r="BW20" s="85"/>
      <c r="BX20" s="85"/>
      <c r="BY20" s="85"/>
      <c r="BZ20" s="85"/>
      <c r="CA20" s="85"/>
      <c r="CB20" s="85"/>
      <c r="CC20" s="85"/>
      <c r="CD20" s="85"/>
      <c r="CE20" s="85"/>
      <c r="CF20" s="85"/>
      <c r="CG20" s="85"/>
      <c r="CH20" s="85"/>
      <c r="CI20" s="100"/>
      <c r="CJ20" s="85"/>
      <c r="CK20" s="85"/>
      <c r="CL20" s="85"/>
      <c r="CM20" s="85"/>
      <c r="CN20" s="85"/>
      <c r="CO20" s="85"/>
      <c r="CP20" s="85"/>
    </row>
    <row r="21" spans="1:94" s="5" customFormat="1" ht="17.5">
      <c r="A21"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21" s="120" t="s">
        <v>157</v>
      </c>
      <c r="C21" s="86"/>
      <c r="D21" s="87"/>
      <c r="E21" s="117"/>
      <c r="F21" s="118"/>
      <c r="G21" s="88"/>
      <c r="H21" s="140">
        <v>0</v>
      </c>
      <c r="I21" s="89"/>
      <c r="J21" s="90"/>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100"/>
      <c r="BH21" s="85"/>
      <c r="BI21" s="85"/>
      <c r="BJ21" s="85"/>
      <c r="BK21" s="85"/>
      <c r="BL21" s="85"/>
      <c r="BM21" s="85"/>
      <c r="BN21" s="85"/>
      <c r="BO21" s="85"/>
      <c r="BP21" s="85"/>
      <c r="BQ21" s="85"/>
      <c r="BR21" s="85"/>
      <c r="BS21" s="85"/>
      <c r="BT21" s="85"/>
      <c r="BU21" s="100"/>
      <c r="BV21" s="85"/>
      <c r="BW21" s="85"/>
      <c r="BX21" s="85"/>
      <c r="BY21" s="85"/>
      <c r="BZ21" s="85"/>
      <c r="CA21" s="85"/>
      <c r="CB21" s="85"/>
      <c r="CC21" s="85"/>
      <c r="CD21" s="85"/>
      <c r="CE21" s="85"/>
      <c r="CF21" s="85"/>
      <c r="CG21" s="85"/>
      <c r="CH21" s="85"/>
      <c r="CI21" s="100"/>
      <c r="CJ21" s="85"/>
      <c r="CK21" s="85"/>
      <c r="CL21" s="85"/>
      <c r="CM21" s="85"/>
      <c r="CN21" s="85"/>
      <c r="CO21" s="85"/>
      <c r="CP21" s="85"/>
    </row>
    <row r="22" spans="1:94" s="5" customFormat="1" ht="17.5">
      <c r="A22"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22" s="120" t="s">
        <v>158</v>
      </c>
      <c r="C22" s="86"/>
      <c r="D22" s="87"/>
      <c r="E22" s="117"/>
      <c r="F22" s="118"/>
      <c r="G22" s="88"/>
      <c r="H22" s="140">
        <v>0</v>
      </c>
      <c r="I22" s="89"/>
      <c r="J22" s="90"/>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100"/>
      <c r="BH22" s="85"/>
      <c r="BI22" s="85"/>
      <c r="BJ22" s="85"/>
      <c r="BK22" s="85"/>
      <c r="BL22" s="85"/>
      <c r="BM22" s="85"/>
      <c r="BN22" s="85"/>
      <c r="BO22" s="85"/>
      <c r="BP22" s="85"/>
      <c r="BQ22" s="85"/>
      <c r="BR22" s="85"/>
      <c r="BS22" s="85"/>
      <c r="BT22" s="85"/>
      <c r="BU22" s="100"/>
      <c r="BV22" s="85"/>
      <c r="BW22" s="85"/>
      <c r="BX22" s="85"/>
      <c r="BY22" s="85"/>
      <c r="BZ22" s="85"/>
      <c r="CA22" s="85"/>
      <c r="CB22" s="85"/>
      <c r="CC22" s="85"/>
      <c r="CD22" s="85"/>
      <c r="CE22" s="85"/>
      <c r="CF22" s="85"/>
      <c r="CG22" s="85"/>
      <c r="CH22" s="85"/>
      <c r="CI22" s="100"/>
      <c r="CJ22" s="85"/>
      <c r="CK22" s="85"/>
      <c r="CL22" s="85"/>
      <c r="CM22" s="85"/>
      <c r="CN22" s="85"/>
      <c r="CO22" s="85"/>
      <c r="CP22" s="85"/>
    </row>
    <row r="23" spans="1:94" s="5" customFormat="1" ht="17.5">
      <c r="A23"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23" s="120" t="s">
        <v>159</v>
      </c>
      <c r="C23" s="86"/>
      <c r="D23" s="87"/>
      <c r="E23" s="117"/>
      <c r="F23" s="118"/>
      <c r="G23" s="88"/>
      <c r="H23" s="140">
        <v>0</v>
      </c>
      <c r="I23" s="89"/>
      <c r="J23" s="90"/>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100"/>
      <c r="BH23" s="85"/>
      <c r="BI23" s="85"/>
      <c r="BJ23" s="85"/>
      <c r="BK23" s="85"/>
      <c r="BL23" s="85"/>
      <c r="BM23" s="85"/>
      <c r="BN23" s="85"/>
      <c r="BO23" s="85"/>
      <c r="BP23" s="85"/>
      <c r="BQ23" s="85"/>
      <c r="BR23" s="85"/>
      <c r="BS23" s="85"/>
      <c r="BT23" s="85"/>
      <c r="BU23" s="100"/>
      <c r="BV23" s="85"/>
      <c r="BW23" s="85"/>
      <c r="BX23" s="85"/>
      <c r="BY23" s="85"/>
      <c r="BZ23" s="85"/>
      <c r="CA23" s="85"/>
      <c r="CB23" s="85"/>
      <c r="CC23" s="85"/>
      <c r="CD23" s="85"/>
      <c r="CE23" s="85"/>
      <c r="CF23" s="85"/>
      <c r="CG23" s="85"/>
      <c r="CH23" s="85"/>
      <c r="CI23" s="100"/>
      <c r="CJ23" s="85"/>
      <c r="CK23" s="85"/>
      <c r="CL23" s="85"/>
      <c r="CM23" s="85"/>
      <c r="CN23" s="85"/>
      <c r="CO23" s="85"/>
      <c r="CP23" s="85"/>
    </row>
    <row r="24" spans="1:94" s="5" customFormat="1" ht="17.5">
      <c r="A24"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24" s="120" t="s">
        <v>163</v>
      </c>
      <c r="C24" s="86" t="s">
        <v>129</v>
      </c>
      <c r="D24" s="87"/>
      <c r="E24" s="136">
        <v>45733</v>
      </c>
      <c r="F24" s="137">
        <f>IF(ISBLANK(E24)," - ",IF(G24=0,E24,E24+G24-1))</f>
        <v>45734</v>
      </c>
      <c r="G24" s="138">
        <v>2</v>
      </c>
      <c r="H24" s="140">
        <v>0</v>
      </c>
      <c r="I24" s="139">
        <f t="shared" ref="I24" si="40">IF(OR(F24=0,E24=0)," - ",NETWORKDAYS(E24,F24))</f>
        <v>2</v>
      </c>
      <c r="J24" s="90"/>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100"/>
      <c r="BH24" s="85"/>
      <c r="BI24" s="85"/>
      <c r="BJ24" s="85"/>
      <c r="BK24" s="85"/>
      <c r="BL24" s="85"/>
      <c r="BM24" s="85"/>
      <c r="BN24" s="85"/>
      <c r="BO24" s="85"/>
      <c r="BP24" s="85"/>
      <c r="BQ24" s="85"/>
      <c r="BR24" s="85"/>
      <c r="BS24" s="85"/>
      <c r="BT24" s="85"/>
      <c r="BU24" s="100"/>
      <c r="BV24" s="85"/>
      <c r="BW24" s="85"/>
      <c r="BX24" s="85"/>
      <c r="BY24" s="85"/>
      <c r="BZ24" s="85"/>
      <c r="CA24" s="85"/>
      <c r="CB24" s="85"/>
      <c r="CC24" s="85"/>
      <c r="CD24" s="85"/>
      <c r="CE24" s="85"/>
      <c r="CF24" s="85"/>
      <c r="CG24" s="85"/>
      <c r="CH24" s="85"/>
      <c r="CI24" s="100"/>
      <c r="CJ24" s="85"/>
      <c r="CK24" s="85"/>
      <c r="CL24" s="85"/>
      <c r="CM24" s="85"/>
      <c r="CN24" s="85"/>
      <c r="CO24" s="85"/>
      <c r="CP24" s="85"/>
    </row>
    <row r="25" spans="1:94" s="5" customFormat="1" ht="17.5">
      <c r="A25"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25" s="120" t="s">
        <v>164</v>
      </c>
      <c r="C25" s="86" t="s">
        <v>129</v>
      </c>
      <c r="D25" s="87"/>
      <c r="E25" s="136">
        <v>45735</v>
      </c>
      <c r="F25" s="137">
        <f>IF(ISBLANK(E25)," - ",IF(G25=0,E25,E25+G25-1))</f>
        <v>45738</v>
      </c>
      <c r="G25" s="138">
        <v>4</v>
      </c>
      <c r="H25" s="140">
        <v>0</v>
      </c>
      <c r="I25" s="139">
        <f t="shared" ref="I25:I26" si="41">IF(OR(F25=0,E25=0)," - ",NETWORKDAYS(E25,F25))</f>
        <v>3</v>
      </c>
      <c r="J25" s="90"/>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100"/>
      <c r="BH25" s="85"/>
      <c r="BI25" s="85"/>
      <c r="BJ25" s="85"/>
      <c r="BK25" s="85"/>
      <c r="BL25" s="85"/>
      <c r="BM25" s="85"/>
      <c r="BN25" s="85"/>
      <c r="BO25" s="85"/>
      <c r="BP25" s="85"/>
      <c r="BQ25" s="85"/>
      <c r="BR25" s="85"/>
      <c r="BS25" s="85"/>
      <c r="BT25" s="85"/>
      <c r="BU25" s="100"/>
      <c r="BV25" s="85"/>
      <c r="BW25" s="85"/>
      <c r="BX25" s="85"/>
      <c r="BY25" s="85"/>
      <c r="BZ25" s="85"/>
      <c r="CA25" s="85"/>
      <c r="CB25" s="85"/>
      <c r="CC25" s="85"/>
      <c r="CD25" s="85"/>
      <c r="CE25" s="85"/>
      <c r="CF25" s="85"/>
      <c r="CG25" s="85"/>
      <c r="CH25" s="85"/>
      <c r="CI25" s="100"/>
      <c r="CJ25" s="85"/>
      <c r="CK25" s="85"/>
      <c r="CL25" s="85"/>
      <c r="CM25" s="85"/>
      <c r="CN25" s="85"/>
      <c r="CO25" s="85"/>
      <c r="CP25" s="85"/>
    </row>
    <row r="26" spans="1:94" s="5" customFormat="1" ht="17.5">
      <c r="A26" s="99"/>
      <c r="B26" s="120" t="s">
        <v>165</v>
      </c>
      <c r="C26" s="86" t="s">
        <v>129</v>
      </c>
      <c r="D26" s="87"/>
      <c r="E26" s="136">
        <v>45729</v>
      </c>
      <c r="F26" s="137">
        <f>IF(ISBLANK(E26)," - ",IF(G26=0,E26,E26+G26-1))</f>
        <v>45730</v>
      </c>
      <c r="G26" s="138">
        <v>2</v>
      </c>
      <c r="H26" s="140">
        <v>0</v>
      </c>
      <c r="I26" s="139">
        <f t="shared" si="41"/>
        <v>2</v>
      </c>
      <c r="J26" s="90"/>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100"/>
      <c r="BH26" s="85"/>
      <c r="BI26" s="85"/>
      <c r="BJ26" s="85"/>
      <c r="BK26" s="85"/>
      <c r="BL26" s="85"/>
      <c r="BM26" s="85"/>
      <c r="BN26" s="85"/>
      <c r="BO26" s="85"/>
      <c r="BP26" s="85"/>
      <c r="BQ26" s="85"/>
      <c r="BR26" s="85"/>
      <c r="BS26" s="85"/>
      <c r="BT26" s="85"/>
      <c r="BU26" s="100"/>
      <c r="BV26" s="85"/>
      <c r="BW26" s="85"/>
      <c r="BX26" s="85"/>
      <c r="BY26" s="85"/>
      <c r="BZ26" s="85"/>
      <c r="CA26" s="85"/>
      <c r="CB26" s="85"/>
      <c r="CC26" s="85"/>
      <c r="CD26" s="85"/>
      <c r="CE26" s="85"/>
      <c r="CF26" s="85"/>
      <c r="CG26" s="85"/>
      <c r="CH26" s="85"/>
      <c r="CI26" s="100"/>
      <c r="CJ26" s="85"/>
      <c r="CK26" s="85"/>
      <c r="CL26" s="85"/>
      <c r="CM26" s="85"/>
      <c r="CN26" s="85"/>
      <c r="CO26" s="85"/>
      <c r="CP26" s="85"/>
    </row>
    <row r="27" spans="1:94" s="5" customFormat="1" ht="17.5">
      <c r="A27" s="99"/>
      <c r="B27" s="124" t="s">
        <v>160</v>
      </c>
      <c r="C27" s="86"/>
      <c r="D27" s="87"/>
      <c r="E27" s="117"/>
      <c r="F27" s="118"/>
      <c r="G27" s="88"/>
      <c r="H27" s="140">
        <v>0</v>
      </c>
      <c r="I27" s="89"/>
      <c r="J27" s="90"/>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100"/>
      <c r="BH27" s="85"/>
      <c r="BI27" s="85"/>
      <c r="BJ27" s="85"/>
      <c r="BK27" s="85"/>
      <c r="BL27" s="85"/>
      <c r="BM27" s="85"/>
      <c r="BN27" s="85"/>
      <c r="BO27" s="85"/>
      <c r="BP27" s="85"/>
      <c r="BQ27" s="85"/>
      <c r="BR27" s="85"/>
      <c r="BS27" s="85"/>
      <c r="BT27" s="85"/>
      <c r="BU27" s="100"/>
      <c r="BV27" s="85"/>
      <c r="BW27" s="85"/>
      <c r="BX27" s="85"/>
      <c r="BY27" s="85"/>
      <c r="BZ27" s="85"/>
      <c r="CA27" s="85"/>
      <c r="CB27" s="85"/>
      <c r="CC27" s="85"/>
      <c r="CD27" s="85"/>
      <c r="CE27" s="85"/>
      <c r="CF27" s="85"/>
      <c r="CG27" s="85"/>
      <c r="CH27" s="85"/>
      <c r="CI27" s="100"/>
      <c r="CJ27" s="85"/>
      <c r="CK27" s="85"/>
      <c r="CL27" s="85"/>
      <c r="CM27" s="85"/>
      <c r="CN27" s="85"/>
      <c r="CO27" s="85"/>
      <c r="CP27" s="85"/>
    </row>
    <row r="28" spans="1:94" s="5" customFormat="1" ht="17.5">
      <c r="A28"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28" s="120" t="s">
        <v>161</v>
      </c>
      <c r="C28" s="86"/>
      <c r="D28" s="87"/>
      <c r="E28" s="117"/>
      <c r="F28" s="118"/>
      <c r="G28" s="88"/>
      <c r="H28" s="140">
        <v>0</v>
      </c>
      <c r="I28" s="89"/>
      <c r="J28" s="90"/>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100"/>
      <c r="BH28" s="85"/>
      <c r="BI28" s="85"/>
      <c r="BJ28" s="85"/>
      <c r="BK28" s="85"/>
      <c r="BL28" s="85"/>
      <c r="BM28" s="85"/>
      <c r="BN28" s="85"/>
      <c r="BO28" s="85"/>
      <c r="BP28" s="85"/>
      <c r="BQ28" s="85"/>
      <c r="BR28" s="85"/>
      <c r="BS28" s="85"/>
      <c r="BT28" s="85"/>
      <c r="BU28" s="100"/>
      <c r="BV28" s="85"/>
      <c r="BW28" s="85"/>
      <c r="BX28" s="85"/>
      <c r="BY28" s="85"/>
      <c r="BZ28" s="85"/>
      <c r="CA28" s="85"/>
      <c r="CB28" s="85"/>
      <c r="CC28" s="85"/>
      <c r="CD28" s="85"/>
      <c r="CE28" s="85"/>
      <c r="CF28" s="85"/>
      <c r="CG28" s="85"/>
      <c r="CH28" s="85"/>
      <c r="CI28" s="100"/>
      <c r="CJ28" s="85"/>
      <c r="CK28" s="85"/>
      <c r="CL28" s="85"/>
      <c r="CM28" s="85"/>
      <c r="CN28" s="85"/>
      <c r="CO28" s="85"/>
      <c r="CP28" s="85"/>
    </row>
    <row r="29" spans="1:94" s="5" customFormat="1" ht="17.5">
      <c r="A29"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29" s="120" t="s">
        <v>162</v>
      </c>
      <c r="C29" s="86"/>
      <c r="D29" s="87"/>
      <c r="E29" s="117"/>
      <c r="F29" s="118"/>
      <c r="G29" s="88"/>
      <c r="H29" s="140">
        <v>0</v>
      </c>
      <c r="I29" s="89"/>
      <c r="J29" s="90"/>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100"/>
      <c r="BH29" s="85"/>
      <c r="BI29" s="85"/>
      <c r="BJ29" s="85"/>
      <c r="BK29" s="85"/>
      <c r="BL29" s="85"/>
      <c r="BM29" s="85"/>
      <c r="BN29" s="85"/>
      <c r="BO29" s="85"/>
      <c r="BP29" s="85"/>
      <c r="BQ29" s="85"/>
      <c r="BR29" s="85"/>
      <c r="BS29" s="85"/>
      <c r="BT29" s="85"/>
      <c r="BU29" s="100"/>
      <c r="BV29" s="85"/>
      <c r="BW29" s="85"/>
      <c r="BX29" s="85"/>
      <c r="BY29" s="85"/>
      <c r="BZ29" s="85"/>
      <c r="CA29" s="85"/>
      <c r="CB29" s="85"/>
      <c r="CC29" s="85"/>
      <c r="CD29" s="85"/>
      <c r="CE29" s="85"/>
      <c r="CF29" s="85"/>
      <c r="CG29" s="85"/>
      <c r="CH29" s="85"/>
      <c r="CI29" s="100"/>
      <c r="CJ29" s="85"/>
      <c r="CK29" s="85"/>
      <c r="CL29" s="85"/>
      <c r="CM29" s="85"/>
      <c r="CN29" s="85"/>
      <c r="CO29" s="85"/>
      <c r="CP29" s="85"/>
    </row>
    <row r="30" spans="1:94" s="5" customFormat="1" ht="17.5">
      <c r="A30" s="99"/>
      <c r="B30" s="120"/>
      <c r="C30" s="86"/>
      <c r="D30" s="87"/>
      <c r="E30" s="117"/>
      <c r="F30" s="118"/>
      <c r="G30" s="88"/>
      <c r="H30" s="140">
        <v>0</v>
      </c>
      <c r="I30" s="89"/>
      <c r="J30" s="90"/>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100"/>
      <c r="BH30" s="85"/>
      <c r="BI30" s="85"/>
      <c r="BJ30" s="85"/>
      <c r="BK30" s="85"/>
      <c r="BL30" s="85"/>
      <c r="BM30" s="85"/>
      <c r="BN30" s="85"/>
      <c r="BO30" s="85"/>
      <c r="BP30" s="85"/>
      <c r="BQ30" s="85"/>
      <c r="BR30" s="85"/>
      <c r="BS30" s="85"/>
      <c r="BT30" s="85"/>
      <c r="BU30" s="100"/>
      <c r="BV30" s="85"/>
      <c r="BW30" s="85"/>
      <c r="BX30" s="85"/>
      <c r="BY30" s="85"/>
      <c r="BZ30" s="85"/>
      <c r="CA30" s="85"/>
      <c r="CB30" s="85"/>
      <c r="CC30" s="85"/>
      <c r="CD30" s="85"/>
      <c r="CE30" s="85"/>
      <c r="CF30" s="85"/>
      <c r="CG30" s="85"/>
      <c r="CH30" s="85"/>
      <c r="CI30" s="100"/>
      <c r="CJ30" s="85"/>
      <c r="CK30" s="85"/>
      <c r="CL30" s="85"/>
      <c r="CM30" s="85"/>
      <c r="CN30" s="85"/>
      <c r="CO30" s="85"/>
      <c r="CP30" s="85"/>
    </row>
    <row r="31" spans="1:94" s="5" customFormat="1" ht="14">
      <c r="A31" s="97">
        <v>2</v>
      </c>
      <c r="B31" s="119" t="s">
        <v>138</v>
      </c>
      <c r="C31" s="114" t="s">
        <v>129</v>
      </c>
      <c r="D31" s="78"/>
      <c r="E31" s="115"/>
      <c r="F31" s="116"/>
      <c r="G31" s="80"/>
      <c r="H31" s="140">
        <v>0</v>
      </c>
      <c r="I31" s="82"/>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101"/>
      <c r="BH31" s="78"/>
      <c r="BI31" s="78"/>
      <c r="BJ31" s="78"/>
      <c r="BK31" s="78"/>
      <c r="BL31" s="78"/>
      <c r="BM31" s="78"/>
      <c r="BN31" s="78"/>
      <c r="BO31" s="78"/>
      <c r="BP31" s="78"/>
      <c r="BQ31" s="78"/>
      <c r="BR31" s="78"/>
      <c r="BS31" s="78"/>
      <c r="BT31" s="78"/>
      <c r="BU31" s="101"/>
      <c r="BV31" s="78"/>
      <c r="BW31" s="78"/>
      <c r="BX31" s="78"/>
      <c r="BY31" s="78"/>
      <c r="BZ31" s="78"/>
      <c r="CA31" s="78"/>
      <c r="CB31" s="78"/>
      <c r="CC31" s="78"/>
      <c r="CD31" s="78"/>
      <c r="CE31" s="78"/>
      <c r="CF31" s="78"/>
      <c r="CG31" s="78"/>
      <c r="CH31" s="78"/>
      <c r="CI31" s="101"/>
      <c r="CJ31" s="78"/>
      <c r="CK31" s="78"/>
      <c r="CL31" s="78"/>
      <c r="CM31" s="78"/>
      <c r="CN31" s="78"/>
      <c r="CO31" s="78"/>
      <c r="CP31" s="78"/>
    </row>
    <row r="32" spans="1:94" s="5" customFormat="1" ht="17.5">
      <c r="A32"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32" s="120" t="s">
        <v>145</v>
      </c>
      <c r="C32" s="86"/>
      <c r="D32" s="87"/>
      <c r="E32" s="136">
        <v>45726</v>
      </c>
      <c r="F32" s="137">
        <f>IF(ISBLANK(E32)," - ",IF(G32=0,E32,E32+G32-1))</f>
        <v>45726</v>
      </c>
      <c r="G32" s="138">
        <v>1</v>
      </c>
      <c r="H32" s="140">
        <v>1</v>
      </c>
      <c r="I32" s="139">
        <f t="shared" si="39"/>
        <v>1</v>
      </c>
      <c r="J32" s="90"/>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100"/>
      <c r="BH32" s="85"/>
      <c r="BI32" s="85"/>
      <c r="BJ32" s="85"/>
      <c r="BK32" s="85"/>
      <c r="BL32" s="85"/>
      <c r="BM32" s="85"/>
      <c r="BN32" s="85"/>
      <c r="BO32" s="85"/>
      <c r="BP32" s="85"/>
      <c r="BQ32" s="85"/>
      <c r="BR32" s="85"/>
      <c r="BS32" s="85"/>
      <c r="BT32" s="85"/>
      <c r="BU32" s="100"/>
      <c r="BV32" s="85"/>
      <c r="BW32" s="85"/>
      <c r="BX32" s="85"/>
      <c r="BY32" s="85"/>
      <c r="BZ32" s="85"/>
      <c r="CA32" s="85"/>
      <c r="CB32" s="85"/>
      <c r="CC32" s="85"/>
      <c r="CD32" s="85"/>
      <c r="CE32" s="85"/>
      <c r="CF32" s="85"/>
      <c r="CG32" s="85"/>
      <c r="CH32" s="85"/>
      <c r="CI32" s="100"/>
      <c r="CJ32" s="85"/>
      <c r="CK32" s="85"/>
      <c r="CL32" s="85"/>
      <c r="CM32" s="85"/>
      <c r="CN32" s="85"/>
      <c r="CO32" s="85"/>
      <c r="CP32" s="85"/>
    </row>
    <row r="33" spans="1:94" s="5" customFormat="1" ht="17.5">
      <c r="A33"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33" s="120" t="s">
        <v>146</v>
      </c>
      <c r="C33" s="86"/>
      <c r="D33" s="87"/>
      <c r="E33" s="136">
        <v>45727</v>
      </c>
      <c r="F33" s="137">
        <f>IF(ISBLANK(E33)," - ",IF(G33=0,E33,E33+G33-1))</f>
        <v>45728</v>
      </c>
      <c r="G33" s="138">
        <v>2</v>
      </c>
      <c r="H33" s="140">
        <v>0.5</v>
      </c>
      <c r="I33" s="139">
        <f t="shared" ref="I33" si="42">IF(OR(F33=0,E33=0)," - ",NETWORKDAYS(E33,F33))</f>
        <v>2</v>
      </c>
      <c r="J33" s="90"/>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100"/>
      <c r="BH33" s="85"/>
      <c r="BI33" s="85"/>
      <c r="BJ33" s="85"/>
      <c r="BK33" s="85"/>
      <c r="BL33" s="85"/>
      <c r="BM33" s="85"/>
      <c r="BN33" s="85"/>
      <c r="BO33" s="85"/>
      <c r="BP33" s="85"/>
      <c r="BQ33" s="85"/>
      <c r="BR33" s="85"/>
      <c r="BS33" s="85"/>
      <c r="BT33" s="85"/>
      <c r="BU33" s="100"/>
      <c r="BV33" s="85"/>
      <c r="BW33" s="85"/>
      <c r="BX33" s="85"/>
      <c r="BY33" s="85"/>
      <c r="BZ33" s="85"/>
      <c r="CA33" s="85"/>
      <c r="CB33" s="85"/>
      <c r="CC33" s="85"/>
      <c r="CD33" s="85"/>
      <c r="CE33" s="85"/>
      <c r="CF33" s="85"/>
      <c r="CG33" s="85"/>
      <c r="CH33" s="85"/>
      <c r="CI33" s="100"/>
      <c r="CJ33" s="85"/>
      <c r="CK33" s="85"/>
      <c r="CL33" s="85"/>
      <c r="CM33" s="85"/>
      <c r="CN33" s="85"/>
      <c r="CO33" s="85"/>
      <c r="CP33" s="85"/>
    </row>
    <row r="34" spans="1:94" s="5" customFormat="1" ht="17.5">
      <c r="A34"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34" s="120" t="s">
        <v>147</v>
      </c>
      <c r="C34" s="86"/>
      <c r="D34" s="87"/>
      <c r="E34" s="136">
        <v>45729</v>
      </c>
      <c r="F34" s="137">
        <f>IF(ISBLANK(E34)," - ",IF(G34=0,E34,E34+G34-1))</f>
        <v>45729</v>
      </c>
      <c r="G34" s="138">
        <v>1</v>
      </c>
      <c r="H34" s="140">
        <v>0.25</v>
      </c>
      <c r="I34" s="139">
        <f t="shared" ref="I34" si="43">IF(OR(F34=0,E34=0)," - ",NETWORKDAYS(E34,F34))</f>
        <v>1</v>
      </c>
      <c r="J34" s="90"/>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100"/>
      <c r="BH34" s="85"/>
      <c r="BI34" s="85"/>
      <c r="BJ34" s="85"/>
      <c r="BK34" s="85"/>
      <c r="BL34" s="85"/>
      <c r="BM34" s="85"/>
      <c r="BN34" s="85"/>
      <c r="BO34" s="85"/>
      <c r="BP34" s="85"/>
      <c r="BQ34" s="85"/>
      <c r="BR34" s="85"/>
      <c r="BS34" s="85"/>
      <c r="BT34" s="85"/>
      <c r="BU34" s="100"/>
      <c r="BV34" s="85"/>
      <c r="BW34" s="85"/>
      <c r="BX34" s="85"/>
      <c r="BY34" s="85"/>
      <c r="BZ34" s="85"/>
      <c r="CA34" s="85"/>
      <c r="CB34" s="85"/>
      <c r="CC34" s="85"/>
      <c r="CD34" s="85"/>
      <c r="CE34" s="85"/>
      <c r="CF34" s="85"/>
      <c r="CG34" s="85"/>
      <c r="CH34" s="85"/>
      <c r="CI34" s="100"/>
      <c r="CJ34" s="85"/>
      <c r="CK34" s="85"/>
      <c r="CL34" s="85"/>
      <c r="CM34" s="85"/>
      <c r="CN34" s="85"/>
      <c r="CO34" s="85"/>
      <c r="CP34" s="85"/>
    </row>
    <row r="35" spans="1:94" s="5" customFormat="1" ht="17.5">
      <c r="A35" s="99"/>
      <c r="B35" s="124" t="s">
        <v>148</v>
      </c>
      <c r="C35" s="86"/>
      <c r="D35" s="87"/>
      <c r="E35" s="117"/>
      <c r="F35" s="118"/>
      <c r="G35" s="88"/>
      <c r="H35" s="140"/>
      <c r="I35" s="89"/>
      <c r="J35" s="90"/>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100"/>
      <c r="BH35" s="85"/>
      <c r="BI35" s="85"/>
      <c r="BJ35" s="85"/>
      <c r="BK35" s="85"/>
      <c r="BL35" s="85"/>
      <c r="BM35" s="85"/>
      <c r="BN35" s="85"/>
      <c r="BO35" s="85"/>
      <c r="BP35" s="85"/>
      <c r="BQ35" s="85"/>
      <c r="BR35" s="85"/>
      <c r="BS35" s="85"/>
      <c r="BT35" s="85"/>
      <c r="BU35" s="100"/>
      <c r="BV35" s="85"/>
      <c r="BW35" s="85"/>
      <c r="BX35" s="85"/>
      <c r="BY35" s="85"/>
      <c r="BZ35" s="85"/>
      <c r="CA35" s="85"/>
      <c r="CB35" s="85"/>
      <c r="CC35" s="85"/>
      <c r="CD35" s="85"/>
      <c r="CE35" s="85"/>
      <c r="CF35" s="85"/>
      <c r="CG35" s="85"/>
      <c r="CH35" s="85"/>
      <c r="CI35" s="100"/>
      <c r="CJ35" s="85"/>
      <c r="CK35" s="85"/>
      <c r="CL35" s="85"/>
      <c r="CM35" s="85"/>
      <c r="CN35" s="85"/>
      <c r="CO35" s="85"/>
      <c r="CP35" s="85"/>
    </row>
    <row r="36" spans="1:94" s="5" customFormat="1" ht="17.5">
      <c r="A36"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36" s="120" t="s">
        <v>149</v>
      </c>
      <c r="C36" s="86"/>
      <c r="D36" s="87"/>
      <c r="E36" s="136">
        <v>45729</v>
      </c>
      <c r="F36" s="137">
        <f>IF(ISBLANK(E36)," - ",IF(G36=0,E36,E36+G36-1))</f>
        <v>45730</v>
      </c>
      <c r="G36" s="138">
        <v>2</v>
      </c>
      <c r="H36" s="140">
        <v>0</v>
      </c>
      <c r="I36" s="139">
        <f t="shared" ref="I36" si="44">IF(OR(F36=0,E36=0)," - ",NETWORKDAYS(E36,F36))</f>
        <v>2</v>
      </c>
      <c r="J36" s="90"/>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100"/>
      <c r="BH36" s="85"/>
      <c r="BI36" s="85"/>
      <c r="BJ36" s="85"/>
      <c r="BK36" s="85"/>
      <c r="BL36" s="85"/>
      <c r="BM36" s="85"/>
      <c r="BN36" s="85"/>
      <c r="BO36" s="85"/>
      <c r="BP36" s="85"/>
      <c r="BQ36" s="85"/>
      <c r="BR36" s="85"/>
      <c r="BS36" s="85"/>
      <c r="BT36" s="85"/>
      <c r="BU36" s="100"/>
      <c r="BV36" s="85"/>
      <c r="BW36" s="85"/>
      <c r="BX36" s="85"/>
      <c r="BY36" s="85"/>
      <c r="BZ36" s="85"/>
      <c r="CA36" s="85"/>
      <c r="CB36" s="85"/>
      <c r="CC36" s="85"/>
      <c r="CD36" s="85"/>
      <c r="CE36" s="85"/>
      <c r="CF36" s="85"/>
      <c r="CG36" s="85"/>
      <c r="CH36" s="85"/>
      <c r="CI36" s="100"/>
      <c r="CJ36" s="85"/>
      <c r="CK36" s="85"/>
      <c r="CL36" s="85"/>
      <c r="CM36" s="85"/>
      <c r="CN36" s="85"/>
      <c r="CO36" s="85"/>
      <c r="CP36" s="85"/>
    </row>
    <row r="37" spans="1:94" s="5" customFormat="1" ht="17.5">
      <c r="A37"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37" s="120" t="s">
        <v>166</v>
      </c>
      <c r="C37" s="86"/>
      <c r="D37" s="87"/>
      <c r="E37" s="136">
        <v>45729</v>
      </c>
      <c r="F37" s="137">
        <f>IF(ISBLANK(E37)," - ",IF(G37=0,E37,E37+G37-1))</f>
        <v>45730</v>
      </c>
      <c r="G37" s="138">
        <v>2</v>
      </c>
      <c r="H37" s="140">
        <v>0</v>
      </c>
      <c r="I37" s="139">
        <f t="shared" ref="I37" si="45">IF(OR(F37=0,E37=0)," - ",NETWORKDAYS(E37,F37))</f>
        <v>2</v>
      </c>
      <c r="J37" s="90"/>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100"/>
      <c r="BH37" s="85"/>
      <c r="BI37" s="85"/>
      <c r="BJ37" s="85"/>
      <c r="BK37" s="85"/>
      <c r="BL37" s="85"/>
      <c r="BM37" s="85"/>
      <c r="BN37" s="85"/>
      <c r="BO37" s="85"/>
      <c r="BP37" s="85"/>
      <c r="BQ37" s="85"/>
      <c r="BR37" s="85"/>
      <c r="BS37" s="85"/>
      <c r="BT37" s="85"/>
      <c r="BU37" s="100"/>
      <c r="BV37" s="85"/>
      <c r="BW37" s="85"/>
      <c r="BX37" s="85"/>
      <c r="BY37" s="85"/>
      <c r="BZ37" s="85"/>
      <c r="CA37" s="85"/>
      <c r="CB37" s="85"/>
      <c r="CC37" s="85"/>
      <c r="CD37" s="85"/>
      <c r="CE37" s="85"/>
      <c r="CF37" s="85"/>
      <c r="CG37" s="85"/>
      <c r="CH37" s="85"/>
      <c r="CI37" s="100"/>
      <c r="CJ37" s="85"/>
      <c r="CK37" s="85"/>
      <c r="CL37" s="85"/>
      <c r="CM37" s="85"/>
      <c r="CN37" s="85"/>
      <c r="CO37" s="85"/>
      <c r="CP37" s="85"/>
    </row>
    <row r="38" spans="1:94" s="5" customFormat="1" ht="17.5">
      <c r="A38"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38" s="120" t="s">
        <v>167</v>
      </c>
      <c r="C38" s="86"/>
      <c r="D38" s="87"/>
      <c r="E38" s="136">
        <v>45730</v>
      </c>
      <c r="F38" s="137">
        <f>IF(ISBLANK(E38)," - ",IF(G38=0,E38,E38+G38-1))</f>
        <v>45733</v>
      </c>
      <c r="G38" s="138">
        <v>4</v>
      </c>
      <c r="H38" s="140">
        <v>0</v>
      </c>
      <c r="I38" s="139">
        <f t="shared" ref="I38" si="46">IF(OR(F38=0,E38=0)," - ",NETWORKDAYS(E38,F38))</f>
        <v>2</v>
      </c>
      <c r="J38" s="90"/>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100"/>
      <c r="BH38" s="85"/>
      <c r="BI38" s="85"/>
      <c r="BJ38" s="85"/>
      <c r="BK38" s="85"/>
      <c r="BL38" s="85"/>
      <c r="BM38" s="85"/>
      <c r="BN38" s="85"/>
      <c r="BO38" s="85"/>
      <c r="BP38" s="85"/>
      <c r="BQ38" s="85"/>
      <c r="BR38" s="85"/>
      <c r="BS38" s="85"/>
      <c r="BT38" s="85"/>
      <c r="BU38" s="100"/>
      <c r="BV38" s="85"/>
      <c r="BW38" s="85"/>
      <c r="BX38" s="85"/>
      <c r="BY38" s="85"/>
      <c r="BZ38" s="85"/>
      <c r="CA38" s="85"/>
      <c r="CB38" s="85"/>
      <c r="CC38" s="85"/>
      <c r="CD38" s="85"/>
      <c r="CE38" s="85"/>
      <c r="CF38" s="85"/>
      <c r="CG38" s="85"/>
      <c r="CH38" s="85"/>
      <c r="CI38" s="100"/>
      <c r="CJ38" s="85"/>
      <c r="CK38" s="85"/>
      <c r="CL38" s="85"/>
      <c r="CM38" s="85"/>
      <c r="CN38" s="85"/>
      <c r="CO38" s="85"/>
      <c r="CP38" s="85"/>
    </row>
    <row r="39" spans="1:94" s="5" customFormat="1" ht="17.5">
      <c r="A39" s="99"/>
      <c r="B39" s="124" t="s">
        <v>152</v>
      </c>
      <c r="C39" s="86"/>
      <c r="D39" s="87"/>
      <c r="E39" s="117"/>
      <c r="F39" s="118"/>
      <c r="G39" s="88"/>
      <c r="H39" s="140">
        <v>0</v>
      </c>
      <c r="I39" s="89"/>
      <c r="J39" s="90"/>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100"/>
      <c r="BH39" s="85"/>
      <c r="BI39" s="85"/>
      <c r="BJ39" s="85"/>
      <c r="BK39" s="85"/>
      <c r="BL39" s="85"/>
      <c r="BM39" s="85"/>
      <c r="BN39" s="85"/>
      <c r="BO39" s="85"/>
      <c r="BP39" s="85"/>
      <c r="BQ39" s="85"/>
      <c r="BR39" s="85"/>
      <c r="BS39" s="85"/>
      <c r="BT39" s="85"/>
      <c r="BU39" s="100"/>
      <c r="BV39" s="85"/>
      <c r="BW39" s="85"/>
      <c r="BX39" s="85"/>
      <c r="BY39" s="85"/>
      <c r="BZ39" s="85"/>
      <c r="CA39" s="85"/>
      <c r="CB39" s="85"/>
      <c r="CC39" s="85"/>
      <c r="CD39" s="85"/>
      <c r="CE39" s="85"/>
      <c r="CF39" s="85"/>
      <c r="CG39" s="85"/>
      <c r="CH39" s="85"/>
      <c r="CI39" s="100"/>
      <c r="CJ39" s="85"/>
      <c r="CK39" s="85"/>
      <c r="CL39" s="85"/>
      <c r="CM39" s="85"/>
      <c r="CN39" s="85"/>
      <c r="CO39" s="85"/>
      <c r="CP39" s="85"/>
    </row>
    <row r="40" spans="1:94" s="5" customFormat="1" ht="17.5">
      <c r="A40"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40" s="120" t="s">
        <v>153</v>
      </c>
      <c r="C40" s="86"/>
      <c r="D40" s="87"/>
      <c r="E40" s="136">
        <v>45731</v>
      </c>
      <c r="F40" s="137">
        <f>IF(ISBLANK(E40)," - ",IF(G40=0,E40,E40+G40-1))</f>
        <v>45734</v>
      </c>
      <c r="G40" s="138">
        <v>4</v>
      </c>
      <c r="H40" s="140">
        <v>0</v>
      </c>
      <c r="I40" s="139">
        <f t="shared" ref="I40" si="47">IF(OR(F40=0,E40=0)," - ",NETWORKDAYS(E40,F40))</f>
        <v>2</v>
      </c>
      <c r="J40" s="90"/>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100"/>
      <c r="BH40" s="85"/>
      <c r="BI40" s="85"/>
      <c r="BJ40" s="85"/>
      <c r="BK40" s="85"/>
      <c r="BL40" s="85"/>
      <c r="BM40" s="85"/>
      <c r="BN40" s="85"/>
      <c r="BO40" s="85"/>
      <c r="BP40" s="85"/>
      <c r="BQ40" s="85"/>
      <c r="BR40" s="85"/>
      <c r="BS40" s="85"/>
      <c r="BT40" s="85"/>
      <c r="BU40" s="100"/>
      <c r="BV40" s="85"/>
      <c r="BW40" s="85"/>
      <c r="BX40" s="85"/>
      <c r="BY40" s="85"/>
      <c r="BZ40" s="85"/>
      <c r="CA40" s="85"/>
      <c r="CB40" s="85"/>
      <c r="CC40" s="85"/>
      <c r="CD40" s="85"/>
      <c r="CE40" s="85"/>
      <c r="CF40" s="85"/>
      <c r="CG40" s="85"/>
      <c r="CH40" s="85"/>
      <c r="CI40" s="100"/>
      <c r="CJ40" s="85"/>
      <c r="CK40" s="85"/>
      <c r="CL40" s="85"/>
      <c r="CM40" s="85"/>
      <c r="CN40" s="85"/>
      <c r="CO40" s="85"/>
      <c r="CP40" s="85"/>
    </row>
    <row r="41" spans="1:94" s="5" customFormat="1" ht="17.5">
      <c r="A41"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41" s="120" t="s">
        <v>155</v>
      </c>
      <c r="C41" s="86"/>
      <c r="D41" s="87"/>
      <c r="E41" s="136">
        <v>45733</v>
      </c>
      <c r="F41" s="137">
        <f>IF(ISBLANK(E41)," - ",IF(G41=0,E41,E41+G41-1))</f>
        <v>45735</v>
      </c>
      <c r="G41" s="138">
        <v>3</v>
      </c>
      <c r="H41" s="140">
        <v>0</v>
      </c>
      <c r="I41" s="139">
        <f t="shared" ref="I41" si="48">IF(OR(F41=0,E41=0)," - ",NETWORKDAYS(E41,F41))</f>
        <v>3</v>
      </c>
      <c r="J41" s="90"/>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100"/>
      <c r="BH41" s="85"/>
      <c r="BI41" s="85"/>
      <c r="BJ41" s="85"/>
      <c r="BK41" s="85"/>
      <c r="BL41" s="85"/>
      <c r="BM41" s="85"/>
      <c r="BN41" s="85"/>
      <c r="BO41" s="85"/>
      <c r="BP41" s="85"/>
      <c r="BQ41" s="85"/>
      <c r="BR41" s="85"/>
      <c r="BS41" s="85"/>
      <c r="BT41" s="85"/>
      <c r="BU41" s="100"/>
      <c r="BV41" s="85"/>
      <c r="BW41" s="85"/>
      <c r="BX41" s="85"/>
      <c r="BY41" s="85"/>
      <c r="BZ41" s="85"/>
      <c r="CA41" s="85"/>
      <c r="CB41" s="85"/>
      <c r="CC41" s="85"/>
      <c r="CD41" s="85"/>
      <c r="CE41" s="85"/>
      <c r="CF41" s="85"/>
      <c r="CG41" s="85"/>
      <c r="CH41" s="85"/>
      <c r="CI41" s="100"/>
      <c r="CJ41" s="85"/>
      <c r="CK41" s="85"/>
      <c r="CL41" s="85"/>
      <c r="CM41" s="85"/>
      <c r="CN41" s="85"/>
      <c r="CO41" s="85"/>
      <c r="CP41" s="85"/>
    </row>
    <row r="42" spans="1:94" s="5" customFormat="1" ht="17.5">
      <c r="A42" s="99"/>
      <c r="B42" s="120" t="s">
        <v>168</v>
      </c>
      <c r="C42" s="86"/>
      <c r="D42" s="87"/>
      <c r="E42" s="136">
        <v>45736</v>
      </c>
      <c r="F42" s="137">
        <f>IF(ISBLANK(E42)," - ",IF(G42=0,E42,E42+G42-1))</f>
        <v>45736</v>
      </c>
      <c r="G42" s="138">
        <v>1</v>
      </c>
      <c r="H42" s="140">
        <v>0</v>
      </c>
      <c r="I42" s="139">
        <f t="shared" ref="I42" si="49">IF(OR(F42=0,E42=0)," - ",NETWORKDAYS(E42,F42))</f>
        <v>1</v>
      </c>
      <c r="J42" s="90"/>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100"/>
      <c r="BH42" s="85"/>
      <c r="BI42" s="85"/>
      <c r="BJ42" s="85"/>
      <c r="BK42" s="85"/>
      <c r="BL42" s="85"/>
      <c r="BM42" s="85"/>
      <c r="BN42" s="85"/>
      <c r="BO42" s="85"/>
      <c r="BP42" s="85"/>
      <c r="BQ42" s="85"/>
      <c r="BR42" s="85"/>
      <c r="BS42" s="85"/>
      <c r="BT42" s="85"/>
      <c r="BU42" s="100"/>
      <c r="BV42" s="85"/>
      <c r="BW42" s="85"/>
      <c r="BX42" s="85"/>
      <c r="BY42" s="85"/>
      <c r="BZ42" s="85"/>
      <c r="CA42" s="85"/>
      <c r="CB42" s="85"/>
      <c r="CC42" s="85"/>
      <c r="CD42" s="85"/>
      <c r="CE42" s="85"/>
      <c r="CF42" s="85"/>
      <c r="CG42" s="85"/>
      <c r="CH42" s="85"/>
      <c r="CI42" s="100"/>
      <c r="CJ42" s="85"/>
      <c r="CK42" s="85"/>
      <c r="CL42" s="85"/>
      <c r="CM42" s="85"/>
      <c r="CN42" s="85"/>
      <c r="CO42" s="85"/>
      <c r="CP42" s="85"/>
    </row>
    <row r="43" spans="1:94" s="5" customFormat="1" ht="17.5">
      <c r="A43"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43" s="120" t="s">
        <v>169</v>
      </c>
      <c r="C43" s="86"/>
      <c r="D43" s="87"/>
      <c r="E43" s="136">
        <v>45737</v>
      </c>
      <c r="F43" s="137">
        <f>IF(ISBLANK(E43)," - ",IF(G43=0,E43,E43+G43-1))</f>
        <v>45738</v>
      </c>
      <c r="G43" s="138">
        <v>2</v>
      </c>
      <c r="H43" s="140">
        <v>0</v>
      </c>
      <c r="I43" s="139">
        <f t="shared" ref="I43" si="50">IF(OR(F43=0,E43=0)," - ",NETWORKDAYS(E43,F43))</f>
        <v>1</v>
      </c>
      <c r="J43" s="90"/>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100"/>
      <c r="BH43" s="85"/>
      <c r="BI43" s="85"/>
      <c r="BJ43" s="85"/>
      <c r="BK43" s="85"/>
      <c r="BL43" s="85"/>
      <c r="BM43" s="85"/>
      <c r="BN43" s="85"/>
      <c r="BO43" s="85"/>
      <c r="BP43" s="85"/>
      <c r="BQ43" s="85"/>
      <c r="BR43" s="85"/>
      <c r="BS43" s="85"/>
      <c r="BT43" s="85"/>
      <c r="BU43" s="100"/>
      <c r="BV43" s="85"/>
      <c r="BW43" s="85"/>
      <c r="BX43" s="85"/>
      <c r="BY43" s="85"/>
      <c r="BZ43" s="85"/>
      <c r="CA43" s="85"/>
      <c r="CB43" s="85"/>
      <c r="CC43" s="85"/>
      <c r="CD43" s="85"/>
      <c r="CE43" s="85"/>
      <c r="CF43" s="85"/>
      <c r="CG43" s="85"/>
      <c r="CH43" s="85"/>
      <c r="CI43" s="100"/>
      <c r="CJ43" s="85"/>
      <c r="CK43" s="85"/>
      <c r="CL43" s="85"/>
      <c r="CM43" s="85"/>
      <c r="CN43" s="85"/>
      <c r="CO43" s="85"/>
      <c r="CP43" s="85"/>
    </row>
    <row r="44" spans="1:94" s="5" customFormat="1" ht="17.5">
      <c r="A44"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44" s="120" t="s">
        <v>170</v>
      </c>
      <c r="C44" s="86"/>
      <c r="D44" s="87"/>
      <c r="E44" s="136">
        <v>45739</v>
      </c>
      <c r="F44" s="137">
        <f>IF(ISBLANK(E44)," - ",IF(G44=0,E44,E44+G44-1))</f>
        <v>45740</v>
      </c>
      <c r="G44" s="138">
        <v>2</v>
      </c>
      <c r="H44" s="140">
        <v>0</v>
      </c>
      <c r="I44" s="139">
        <f t="shared" ref="I44" si="51">IF(OR(F44=0,E44=0)," - ",NETWORKDAYS(E44,F44))</f>
        <v>1</v>
      </c>
      <c r="J44" s="90"/>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100"/>
      <c r="BH44" s="85"/>
      <c r="BI44" s="85"/>
      <c r="BJ44" s="85"/>
      <c r="BK44" s="85"/>
      <c r="BL44" s="85"/>
      <c r="BM44" s="85"/>
      <c r="BN44" s="85"/>
      <c r="BO44" s="85"/>
      <c r="BP44" s="85"/>
      <c r="BQ44" s="85"/>
      <c r="BR44" s="85"/>
      <c r="BS44" s="85"/>
      <c r="BT44" s="85"/>
      <c r="BU44" s="100"/>
      <c r="BV44" s="85"/>
      <c r="BW44" s="85"/>
      <c r="BX44" s="85"/>
      <c r="BY44" s="85"/>
      <c r="BZ44" s="85"/>
      <c r="CA44" s="85"/>
      <c r="CB44" s="85"/>
      <c r="CC44" s="85"/>
      <c r="CD44" s="85"/>
      <c r="CE44" s="85"/>
      <c r="CF44" s="85"/>
      <c r="CG44" s="85"/>
      <c r="CH44" s="85"/>
      <c r="CI44" s="100"/>
      <c r="CJ44" s="85"/>
      <c r="CK44" s="85"/>
      <c r="CL44" s="85"/>
      <c r="CM44" s="85"/>
      <c r="CN44" s="85"/>
      <c r="CO44" s="85"/>
      <c r="CP44" s="85"/>
    </row>
    <row r="45" spans="1:94" s="5" customFormat="1" ht="17.5">
      <c r="A45"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45" s="120" t="s">
        <v>171</v>
      </c>
      <c r="C45" s="86"/>
      <c r="D45" s="87"/>
      <c r="E45" s="136">
        <v>45741</v>
      </c>
      <c r="F45" s="137">
        <f>IF(ISBLANK(E45)," - ",IF(G45=0,E45,E45+G45-1))</f>
        <v>45741</v>
      </c>
      <c r="G45" s="138">
        <v>1</v>
      </c>
      <c r="H45" s="140">
        <v>0</v>
      </c>
      <c r="I45" s="139">
        <f t="shared" ref="I45" si="52">IF(OR(F45=0,E45=0)," - ",NETWORKDAYS(E45,F45))</f>
        <v>1</v>
      </c>
      <c r="J45" s="90"/>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100"/>
      <c r="BH45" s="85"/>
      <c r="BI45" s="85"/>
      <c r="BJ45" s="85"/>
      <c r="BK45" s="85"/>
      <c r="BL45" s="85"/>
      <c r="BM45" s="85"/>
      <c r="BN45" s="85"/>
      <c r="BO45" s="85"/>
      <c r="BP45" s="85"/>
      <c r="BQ45" s="85"/>
      <c r="BR45" s="85"/>
      <c r="BS45" s="85"/>
      <c r="BT45" s="85"/>
      <c r="BU45" s="100"/>
      <c r="BV45" s="85"/>
      <c r="BW45" s="85"/>
      <c r="BX45" s="85"/>
      <c r="BY45" s="85"/>
      <c r="BZ45" s="85"/>
      <c r="CA45" s="85"/>
      <c r="CB45" s="85"/>
      <c r="CC45" s="85"/>
      <c r="CD45" s="85"/>
      <c r="CE45" s="85"/>
      <c r="CF45" s="85"/>
      <c r="CG45" s="85"/>
      <c r="CH45" s="85"/>
      <c r="CI45" s="100"/>
      <c r="CJ45" s="85"/>
      <c r="CK45" s="85"/>
      <c r="CL45" s="85"/>
      <c r="CM45" s="85"/>
      <c r="CN45" s="85"/>
      <c r="CO45" s="85"/>
      <c r="CP45" s="85"/>
    </row>
    <row r="46" spans="1:94" s="5" customFormat="1" ht="17.5">
      <c r="A46" s="99"/>
      <c r="B46" s="124" t="s">
        <v>156</v>
      </c>
      <c r="C46" s="86"/>
      <c r="D46" s="87"/>
      <c r="E46" s="117"/>
      <c r="F46" s="118"/>
      <c r="G46" s="88"/>
      <c r="H46" s="140">
        <v>0</v>
      </c>
      <c r="I46" s="89"/>
      <c r="J46" s="90"/>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100"/>
      <c r="BH46" s="85"/>
      <c r="BI46" s="85"/>
      <c r="BJ46" s="85"/>
      <c r="BK46" s="85"/>
      <c r="BL46" s="85"/>
      <c r="BM46" s="85"/>
      <c r="BN46" s="85"/>
      <c r="BO46" s="85"/>
      <c r="BP46" s="85"/>
      <c r="BQ46" s="85"/>
      <c r="BR46" s="85"/>
      <c r="BS46" s="85"/>
      <c r="BT46" s="85"/>
      <c r="BU46" s="100"/>
      <c r="BV46" s="85"/>
      <c r="BW46" s="85"/>
      <c r="BX46" s="85"/>
      <c r="BY46" s="85"/>
      <c r="BZ46" s="85"/>
      <c r="CA46" s="85"/>
      <c r="CB46" s="85"/>
      <c r="CC46" s="85"/>
      <c r="CD46" s="85"/>
      <c r="CE46" s="85"/>
      <c r="CF46" s="85"/>
      <c r="CG46" s="85"/>
      <c r="CH46" s="85"/>
      <c r="CI46" s="100"/>
      <c r="CJ46" s="85"/>
      <c r="CK46" s="85"/>
      <c r="CL46" s="85"/>
      <c r="CM46" s="85"/>
      <c r="CN46" s="85"/>
      <c r="CO46" s="85"/>
      <c r="CP46" s="85"/>
    </row>
    <row r="47" spans="1:94" s="5" customFormat="1" ht="17.5">
      <c r="A47"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47" s="120" t="s">
        <v>206</v>
      </c>
      <c r="C47" s="86"/>
      <c r="D47" s="87"/>
      <c r="E47" s="136">
        <v>45730</v>
      </c>
      <c r="F47" s="137">
        <f>IF(ISBLANK(E47)," - ",IF(G47=0,E47,E47+G47-1))</f>
        <v>45730</v>
      </c>
      <c r="G47" s="138">
        <v>1</v>
      </c>
      <c r="H47" s="140">
        <v>0</v>
      </c>
      <c r="I47" s="139">
        <f t="shared" ref="I47" si="53">IF(OR(F47=0,E47=0)," - ",NETWORKDAYS(E47,F47))</f>
        <v>1</v>
      </c>
      <c r="J47" s="90"/>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100"/>
      <c r="BH47" s="85"/>
      <c r="BI47" s="85"/>
      <c r="BJ47" s="85"/>
      <c r="BK47" s="85"/>
      <c r="BL47" s="85"/>
      <c r="BM47" s="85"/>
      <c r="BN47" s="85"/>
      <c r="BO47" s="85"/>
      <c r="BP47" s="85"/>
      <c r="BQ47" s="85"/>
      <c r="BR47" s="85"/>
      <c r="BS47" s="85"/>
      <c r="BT47" s="85"/>
      <c r="BU47" s="100"/>
      <c r="BV47" s="85"/>
      <c r="BW47" s="85"/>
      <c r="BX47" s="85"/>
      <c r="BY47" s="85"/>
      <c r="BZ47" s="85"/>
      <c r="CA47" s="85"/>
      <c r="CB47" s="85"/>
      <c r="CC47" s="85"/>
      <c r="CD47" s="85"/>
      <c r="CE47" s="85"/>
      <c r="CF47" s="85"/>
      <c r="CG47" s="85"/>
      <c r="CH47" s="85"/>
      <c r="CI47" s="100"/>
      <c r="CJ47" s="85"/>
      <c r="CK47" s="85"/>
      <c r="CL47" s="85"/>
      <c r="CM47" s="85"/>
      <c r="CN47" s="85"/>
      <c r="CO47" s="85"/>
      <c r="CP47" s="85"/>
    </row>
    <row r="48" spans="1:94" s="5" customFormat="1" ht="17.5">
      <c r="A48"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48" s="120" t="s">
        <v>207</v>
      </c>
      <c r="C48" s="86"/>
      <c r="D48" s="87"/>
      <c r="E48" s="136">
        <v>45736</v>
      </c>
      <c r="F48" s="137">
        <f>IF(ISBLANK(E48)," - ",IF(G48=0,E48,E48+G48-1))</f>
        <v>45738</v>
      </c>
      <c r="G48" s="138">
        <v>3</v>
      </c>
      <c r="H48" s="140">
        <v>0</v>
      </c>
      <c r="I48" s="139">
        <f t="shared" ref="I48" si="54">IF(OR(F48=0,E48=0)," - ",NETWORKDAYS(E48,F48))</f>
        <v>2</v>
      </c>
      <c r="J48" s="90"/>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100"/>
      <c r="BH48" s="85"/>
      <c r="BI48" s="85"/>
      <c r="BJ48" s="85"/>
      <c r="BK48" s="85"/>
      <c r="BL48" s="85"/>
      <c r="BM48" s="85"/>
      <c r="BN48" s="85"/>
      <c r="BO48" s="85"/>
      <c r="BP48" s="85"/>
      <c r="BQ48" s="85"/>
      <c r="BR48" s="85"/>
      <c r="BS48" s="85"/>
      <c r="BT48" s="85"/>
      <c r="BU48" s="100"/>
      <c r="BV48" s="85"/>
      <c r="BW48" s="85"/>
      <c r="BX48" s="85"/>
      <c r="BY48" s="85"/>
      <c r="BZ48" s="85"/>
      <c r="CA48" s="85"/>
      <c r="CB48" s="85"/>
      <c r="CC48" s="85"/>
      <c r="CD48" s="85"/>
      <c r="CE48" s="85"/>
      <c r="CF48" s="85"/>
      <c r="CG48" s="85"/>
      <c r="CH48" s="85"/>
      <c r="CI48" s="100"/>
      <c r="CJ48" s="85"/>
      <c r="CK48" s="85"/>
      <c r="CL48" s="85"/>
      <c r="CM48" s="85"/>
      <c r="CN48" s="85"/>
      <c r="CO48" s="85"/>
      <c r="CP48" s="85"/>
    </row>
    <row r="49" spans="1:94" s="5" customFormat="1" ht="17.5">
      <c r="A49"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49" s="120" t="s">
        <v>208</v>
      </c>
      <c r="C49" s="86"/>
      <c r="D49" s="87"/>
      <c r="E49" s="136">
        <v>45736</v>
      </c>
      <c r="F49" s="137">
        <f>IF(ISBLANK(E49)," - ",IF(G49=0,E49,E49+G49-1))</f>
        <v>45736</v>
      </c>
      <c r="G49" s="138">
        <v>1</v>
      </c>
      <c r="H49" s="140">
        <v>0</v>
      </c>
      <c r="I49" s="139">
        <f t="shared" ref="I49:I50" si="55">IF(OR(F49=0,E49=0)," - ",NETWORKDAYS(E49,F49))</f>
        <v>1</v>
      </c>
      <c r="J49" s="90"/>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100"/>
      <c r="BH49" s="85"/>
      <c r="BI49" s="85"/>
      <c r="BJ49" s="85"/>
      <c r="BK49" s="85"/>
      <c r="BL49" s="85"/>
      <c r="BM49" s="85"/>
      <c r="BN49" s="85"/>
      <c r="BO49" s="85"/>
      <c r="BP49" s="85"/>
      <c r="BQ49" s="85"/>
      <c r="BR49" s="85"/>
      <c r="BS49" s="85"/>
      <c r="BT49" s="85"/>
      <c r="BU49" s="100"/>
      <c r="BV49" s="85"/>
      <c r="BW49" s="85"/>
      <c r="BX49" s="85"/>
      <c r="BY49" s="85"/>
      <c r="BZ49" s="85"/>
      <c r="CA49" s="85"/>
      <c r="CB49" s="85"/>
      <c r="CC49" s="85"/>
      <c r="CD49" s="85"/>
      <c r="CE49" s="85"/>
      <c r="CF49" s="85"/>
      <c r="CG49" s="85"/>
      <c r="CH49" s="85"/>
      <c r="CI49" s="100"/>
      <c r="CJ49" s="85"/>
      <c r="CK49" s="85"/>
      <c r="CL49" s="85"/>
      <c r="CM49" s="85"/>
      <c r="CN49" s="85"/>
      <c r="CO49" s="85"/>
      <c r="CP49" s="85"/>
    </row>
    <row r="50" spans="1:94" s="5" customFormat="1" ht="17.5">
      <c r="A50"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50" s="120" t="s">
        <v>159</v>
      </c>
      <c r="C50" s="86"/>
      <c r="D50" s="87"/>
      <c r="E50" s="136">
        <v>45743</v>
      </c>
      <c r="F50" s="137">
        <f>IF(ISBLANK(E50)," - ",IF(G50=0,E50,E50+G50-1))</f>
        <v>45743</v>
      </c>
      <c r="G50" s="138">
        <v>1</v>
      </c>
      <c r="H50" s="140">
        <v>0</v>
      </c>
      <c r="I50" s="139">
        <f t="shared" si="55"/>
        <v>1</v>
      </c>
      <c r="J50" s="90"/>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100"/>
      <c r="BH50" s="85"/>
      <c r="BI50" s="85"/>
      <c r="BJ50" s="85"/>
      <c r="BK50" s="85"/>
      <c r="BL50" s="85"/>
      <c r="BM50" s="85"/>
      <c r="BN50" s="85"/>
      <c r="BO50" s="85"/>
      <c r="BP50" s="85"/>
      <c r="BQ50" s="85"/>
      <c r="BR50" s="85"/>
      <c r="BS50" s="85"/>
      <c r="BT50" s="85"/>
      <c r="BU50" s="100"/>
      <c r="BV50" s="85"/>
      <c r="BW50" s="85"/>
      <c r="BX50" s="85"/>
      <c r="BY50" s="85"/>
      <c r="BZ50" s="85"/>
      <c r="CA50" s="85"/>
      <c r="CB50" s="85"/>
      <c r="CC50" s="85"/>
      <c r="CD50" s="85"/>
      <c r="CE50" s="85"/>
      <c r="CF50" s="85"/>
      <c r="CG50" s="85"/>
      <c r="CH50" s="85"/>
      <c r="CI50" s="100"/>
      <c r="CJ50" s="85"/>
      <c r="CK50" s="85"/>
      <c r="CL50" s="85"/>
      <c r="CM50" s="85"/>
      <c r="CN50" s="85"/>
      <c r="CO50" s="85"/>
      <c r="CP50" s="85"/>
    </row>
    <row r="51" spans="1:94" s="5" customFormat="1" ht="17.5">
      <c r="A51" s="99"/>
      <c r="B51" s="124" t="s">
        <v>160</v>
      </c>
      <c r="C51" s="86"/>
      <c r="D51" s="87"/>
      <c r="E51" s="117"/>
      <c r="F51" s="118"/>
      <c r="G51" s="88"/>
      <c r="H51" s="140">
        <v>0</v>
      </c>
      <c r="I51" s="89"/>
      <c r="J51" s="90"/>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100"/>
      <c r="BH51" s="85"/>
      <c r="BI51" s="85"/>
      <c r="BJ51" s="85"/>
      <c r="BK51" s="85"/>
      <c r="BL51" s="85"/>
      <c r="BM51" s="85"/>
      <c r="BN51" s="85"/>
      <c r="BO51" s="85"/>
      <c r="BP51" s="85"/>
      <c r="BQ51" s="85"/>
      <c r="BR51" s="85"/>
      <c r="BS51" s="85"/>
      <c r="BT51" s="85"/>
      <c r="BU51" s="100"/>
      <c r="BV51" s="85"/>
      <c r="BW51" s="85"/>
      <c r="BX51" s="85"/>
      <c r="BY51" s="85"/>
      <c r="BZ51" s="85"/>
      <c r="CA51" s="85"/>
      <c r="CB51" s="85"/>
      <c r="CC51" s="85"/>
      <c r="CD51" s="85"/>
      <c r="CE51" s="85"/>
      <c r="CF51" s="85"/>
      <c r="CG51" s="85"/>
      <c r="CH51" s="85"/>
      <c r="CI51" s="100"/>
      <c r="CJ51" s="85"/>
      <c r="CK51" s="85"/>
      <c r="CL51" s="85"/>
      <c r="CM51" s="85"/>
      <c r="CN51" s="85"/>
      <c r="CO51" s="85"/>
      <c r="CP51" s="85"/>
    </row>
    <row r="52" spans="1:94" s="5" customFormat="1" ht="17.5">
      <c r="A52"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52" s="120" t="s">
        <v>161</v>
      </c>
      <c r="C52" s="86"/>
      <c r="D52" s="87"/>
      <c r="E52" s="136">
        <v>45743</v>
      </c>
      <c r="F52" s="137">
        <f t="shared" ref="F52:F53" si="56">IF(ISBLANK(E52)," - ",IF(G52=0,E52,E52+G52-1))</f>
        <v>45743</v>
      </c>
      <c r="G52" s="138">
        <v>1</v>
      </c>
      <c r="H52" s="140">
        <v>0</v>
      </c>
      <c r="I52" s="139">
        <f t="shared" ref="I52:I53" si="57">IF(OR(F52=0,E52=0)," - ",NETWORKDAYS(E52,F52))</f>
        <v>1</v>
      </c>
      <c r="J52" s="90"/>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100"/>
      <c r="BH52" s="85"/>
      <c r="BI52" s="85"/>
      <c r="BJ52" s="85"/>
      <c r="BK52" s="85"/>
      <c r="BL52" s="85"/>
      <c r="BM52" s="85"/>
      <c r="BN52" s="85"/>
      <c r="BO52" s="85"/>
      <c r="BP52" s="85"/>
      <c r="BQ52" s="85"/>
      <c r="BR52" s="85"/>
      <c r="BS52" s="85"/>
      <c r="BT52" s="85"/>
      <c r="BU52" s="100"/>
      <c r="BV52" s="85"/>
      <c r="BW52" s="85"/>
      <c r="BX52" s="85"/>
      <c r="BY52" s="85"/>
      <c r="BZ52" s="85"/>
      <c r="CA52" s="85"/>
      <c r="CB52" s="85"/>
      <c r="CC52" s="85"/>
      <c r="CD52" s="85"/>
      <c r="CE52" s="85"/>
      <c r="CF52" s="85"/>
      <c r="CG52" s="85"/>
      <c r="CH52" s="85"/>
      <c r="CI52" s="100"/>
      <c r="CJ52" s="85"/>
      <c r="CK52" s="85"/>
      <c r="CL52" s="85"/>
      <c r="CM52" s="85"/>
      <c r="CN52" s="85"/>
      <c r="CO52" s="85"/>
      <c r="CP52" s="85"/>
    </row>
    <row r="53" spans="1:94" s="5" customFormat="1" ht="17.5">
      <c r="A53"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53" s="120" t="s">
        <v>162</v>
      </c>
      <c r="C53" s="86"/>
      <c r="D53" s="87"/>
      <c r="E53" s="136">
        <v>45744</v>
      </c>
      <c r="F53" s="137">
        <f t="shared" si="56"/>
        <v>45744</v>
      </c>
      <c r="G53" s="138">
        <v>1</v>
      </c>
      <c r="H53" s="140">
        <v>0</v>
      </c>
      <c r="I53" s="139">
        <f t="shared" si="57"/>
        <v>1</v>
      </c>
      <c r="J53" s="90"/>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100"/>
      <c r="BH53" s="85"/>
      <c r="BI53" s="85"/>
      <c r="BJ53" s="85"/>
      <c r="BK53" s="85"/>
      <c r="BL53" s="85"/>
      <c r="BM53" s="85"/>
      <c r="BN53" s="85"/>
      <c r="BO53" s="85"/>
      <c r="BP53" s="85"/>
      <c r="BQ53" s="85"/>
      <c r="BR53" s="85"/>
      <c r="BS53" s="85"/>
      <c r="BT53" s="85"/>
      <c r="BU53" s="100"/>
      <c r="BV53" s="85"/>
      <c r="BW53" s="85"/>
      <c r="BX53" s="85"/>
      <c r="BY53" s="85"/>
      <c r="BZ53" s="85"/>
      <c r="CA53" s="85"/>
      <c r="CB53" s="85"/>
      <c r="CC53" s="85"/>
      <c r="CD53" s="85"/>
      <c r="CE53" s="85"/>
      <c r="CF53" s="85"/>
      <c r="CG53" s="85"/>
      <c r="CH53" s="85"/>
      <c r="CI53" s="100"/>
      <c r="CJ53" s="85"/>
      <c r="CK53" s="85"/>
      <c r="CL53" s="85"/>
      <c r="CM53" s="85"/>
      <c r="CN53" s="85"/>
      <c r="CO53" s="85"/>
      <c r="CP53" s="85"/>
    </row>
    <row r="54" spans="1:94" s="5" customFormat="1" ht="17.5">
      <c r="A54" s="99"/>
      <c r="B54" s="120"/>
      <c r="C54" s="86"/>
      <c r="D54" s="87"/>
      <c r="E54" s="117"/>
      <c r="F54" s="118"/>
      <c r="G54" s="88"/>
      <c r="H54" s="140">
        <v>0</v>
      </c>
      <c r="I54" s="89"/>
      <c r="J54" s="90"/>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100"/>
      <c r="BH54" s="85"/>
      <c r="BI54" s="85"/>
      <c r="BJ54" s="85"/>
      <c r="BK54" s="85"/>
      <c r="BL54" s="85"/>
      <c r="BM54" s="85"/>
      <c r="BN54" s="85"/>
      <c r="BO54" s="85"/>
      <c r="BP54" s="85"/>
      <c r="BQ54" s="85"/>
      <c r="BR54" s="85"/>
      <c r="BS54" s="85"/>
      <c r="BT54" s="85"/>
      <c r="BU54" s="100"/>
      <c r="BV54" s="85"/>
      <c r="BW54" s="85"/>
      <c r="BX54" s="85"/>
      <c r="BY54" s="85"/>
      <c r="BZ54" s="85"/>
      <c r="CA54" s="85"/>
      <c r="CB54" s="85"/>
      <c r="CC54" s="85"/>
      <c r="CD54" s="85"/>
      <c r="CE54" s="85"/>
      <c r="CF54" s="85"/>
      <c r="CG54" s="85"/>
      <c r="CH54" s="85"/>
      <c r="CI54" s="100"/>
      <c r="CJ54" s="85"/>
      <c r="CK54" s="85"/>
      <c r="CL54" s="85"/>
      <c r="CM54" s="85"/>
      <c r="CN54" s="85"/>
      <c r="CO54" s="85"/>
      <c r="CP54" s="85"/>
    </row>
    <row r="55" spans="1:94" s="5" customFormat="1" ht="14">
      <c r="A55" s="97">
        <v>3</v>
      </c>
      <c r="B55" s="119" t="s">
        <v>173</v>
      </c>
      <c r="C55" s="114" t="s">
        <v>129</v>
      </c>
      <c r="D55" s="78"/>
      <c r="E55" s="115"/>
      <c r="F55" s="116"/>
      <c r="G55" s="80"/>
      <c r="H55" s="140">
        <v>0</v>
      </c>
      <c r="I55" s="82"/>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101"/>
      <c r="BH55" s="78"/>
      <c r="BI55" s="78"/>
      <c r="BJ55" s="78"/>
      <c r="BK55" s="78"/>
      <c r="BL55" s="78"/>
      <c r="BM55" s="78"/>
      <c r="BN55" s="78"/>
      <c r="BO55" s="78"/>
      <c r="BP55" s="78"/>
      <c r="BQ55" s="78"/>
      <c r="BR55" s="78"/>
      <c r="BS55" s="78"/>
      <c r="BT55" s="78"/>
      <c r="BU55" s="101"/>
      <c r="BV55" s="78"/>
      <c r="BW55" s="78"/>
      <c r="BX55" s="78"/>
      <c r="BY55" s="78"/>
      <c r="BZ55" s="78"/>
      <c r="CA55" s="78"/>
      <c r="CB55" s="78"/>
      <c r="CC55" s="78"/>
      <c r="CD55" s="78"/>
      <c r="CE55" s="78"/>
      <c r="CF55" s="78"/>
      <c r="CG55" s="78"/>
      <c r="CH55" s="78"/>
      <c r="CI55" s="101"/>
      <c r="CJ55" s="78"/>
      <c r="CK55" s="78"/>
      <c r="CL55" s="78"/>
      <c r="CM55" s="78"/>
      <c r="CN55" s="78"/>
      <c r="CO55" s="78"/>
      <c r="CP55" s="78"/>
    </row>
    <row r="56" spans="1:94" s="5" customFormat="1" ht="17.5">
      <c r="A56"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56" s="120" t="s">
        <v>145</v>
      </c>
      <c r="C56" s="86"/>
      <c r="D56" s="87"/>
      <c r="E56" s="136">
        <v>45727</v>
      </c>
      <c r="F56" s="137">
        <f>IF(ISBLANK(E56)," - ",IF(G56=0,E56,E56+G56-1))</f>
        <v>45729</v>
      </c>
      <c r="G56" s="138">
        <v>3</v>
      </c>
      <c r="H56" s="140">
        <v>0</v>
      </c>
      <c r="I56" s="139">
        <f t="shared" ref="I56:I77" si="58">IF(OR(F56=0,E56=0)," - ",NETWORKDAYS(E56,F56))</f>
        <v>3</v>
      </c>
      <c r="J56" s="90"/>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100"/>
      <c r="BH56" s="85"/>
      <c r="BI56" s="85"/>
      <c r="BJ56" s="85"/>
      <c r="BK56" s="85"/>
      <c r="BL56" s="85"/>
      <c r="BM56" s="85"/>
      <c r="BN56" s="85"/>
      <c r="BO56" s="85"/>
      <c r="BP56" s="85"/>
      <c r="BQ56" s="85"/>
      <c r="BR56" s="85"/>
      <c r="BS56" s="85"/>
      <c r="BT56" s="85"/>
      <c r="BU56" s="100"/>
      <c r="BV56" s="85"/>
      <c r="BW56" s="85"/>
      <c r="BX56" s="85"/>
      <c r="BY56" s="85"/>
      <c r="BZ56" s="85"/>
      <c r="CA56" s="85"/>
      <c r="CB56" s="85"/>
      <c r="CC56" s="85"/>
      <c r="CD56" s="85"/>
      <c r="CE56" s="85"/>
      <c r="CF56" s="85"/>
      <c r="CG56" s="85"/>
      <c r="CH56" s="85"/>
      <c r="CI56" s="100"/>
      <c r="CJ56" s="85"/>
      <c r="CK56" s="85"/>
      <c r="CL56" s="85"/>
      <c r="CM56" s="85"/>
      <c r="CN56" s="85"/>
      <c r="CO56" s="85"/>
      <c r="CP56" s="85"/>
    </row>
    <row r="57" spans="1:94" s="5" customFormat="1" ht="17.5">
      <c r="A57"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57" s="120" t="s">
        <v>146</v>
      </c>
      <c r="C57" s="86"/>
      <c r="D57" s="87"/>
      <c r="E57" s="136">
        <v>45730</v>
      </c>
      <c r="F57" s="137">
        <f>IF(ISBLANK(E57)," - ",IF(G57=0,E57,E57+G57-1))</f>
        <v>45732</v>
      </c>
      <c r="G57" s="138">
        <v>3</v>
      </c>
      <c r="H57" s="140">
        <v>0</v>
      </c>
      <c r="I57" s="139">
        <f t="shared" si="58"/>
        <v>1</v>
      </c>
      <c r="J57" s="90"/>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100"/>
      <c r="BH57" s="85"/>
      <c r="BI57" s="85"/>
      <c r="BJ57" s="85"/>
      <c r="BK57" s="85"/>
      <c r="BL57" s="85"/>
      <c r="BM57" s="85"/>
      <c r="BN57" s="85"/>
      <c r="BO57" s="85"/>
      <c r="BP57" s="85"/>
      <c r="BQ57" s="85"/>
      <c r="BR57" s="85"/>
      <c r="BS57" s="85"/>
      <c r="BT57" s="85"/>
      <c r="BU57" s="100"/>
      <c r="BV57" s="85"/>
      <c r="BW57" s="85"/>
      <c r="BX57" s="85"/>
      <c r="BY57" s="85"/>
      <c r="BZ57" s="85"/>
      <c r="CA57" s="85"/>
      <c r="CB57" s="85"/>
      <c r="CC57" s="85"/>
      <c r="CD57" s="85"/>
      <c r="CE57" s="85"/>
      <c r="CF57" s="85"/>
      <c r="CG57" s="85"/>
      <c r="CH57" s="85"/>
      <c r="CI57" s="100"/>
      <c r="CJ57" s="85"/>
      <c r="CK57" s="85"/>
      <c r="CL57" s="85"/>
      <c r="CM57" s="85"/>
      <c r="CN57" s="85"/>
      <c r="CO57" s="85"/>
      <c r="CP57" s="85"/>
    </row>
    <row r="58" spans="1:94" s="5" customFormat="1" ht="17.5">
      <c r="A58"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58" s="120" t="s">
        <v>147</v>
      </c>
      <c r="C58" s="86"/>
      <c r="D58" s="87"/>
      <c r="E58" s="136">
        <v>45731</v>
      </c>
      <c r="F58" s="137">
        <f>IF(ISBLANK(E58)," - ",IF(G58=0,E58,E58+G58-1))</f>
        <v>45732</v>
      </c>
      <c r="G58" s="138">
        <v>2</v>
      </c>
      <c r="H58" s="140">
        <v>0</v>
      </c>
      <c r="I58" s="139">
        <f t="shared" si="58"/>
        <v>0</v>
      </c>
      <c r="J58" s="90"/>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100"/>
      <c r="BH58" s="85"/>
      <c r="BI58" s="85"/>
      <c r="BJ58" s="85"/>
      <c r="BK58" s="85"/>
      <c r="BL58" s="85"/>
      <c r="BM58" s="85"/>
      <c r="BN58" s="85"/>
      <c r="BO58" s="85"/>
      <c r="BP58" s="85"/>
      <c r="BQ58" s="85"/>
      <c r="BR58" s="85"/>
      <c r="BS58" s="85"/>
      <c r="BT58" s="85"/>
      <c r="BU58" s="100"/>
      <c r="BV58" s="85"/>
      <c r="BW58" s="85"/>
      <c r="BX58" s="85"/>
      <c r="BY58" s="85"/>
      <c r="BZ58" s="85"/>
      <c r="CA58" s="85"/>
      <c r="CB58" s="85"/>
      <c r="CC58" s="85"/>
      <c r="CD58" s="85"/>
      <c r="CE58" s="85"/>
      <c r="CF58" s="85"/>
      <c r="CG58" s="85"/>
      <c r="CH58" s="85"/>
      <c r="CI58" s="100"/>
      <c r="CJ58" s="85"/>
      <c r="CK58" s="85"/>
      <c r="CL58" s="85"/>
      <c r="CM58" s="85"/>
      <c r="CN58" s="85"/>
      <c r="CO58" s="85"/>
      <c r="CP58" s="85"/>
    </row>
    <row r="59" spans="1:94" s="5" customFormat="1" ht="17.5">
      <c r="A59" s="99"/>
      <c r="B59" s="124" t="s">
        <v>148</v>
      </c>
      <c r="C59" s="86"/>
      <c r="D59" s="87"/>
      <c r="E59" s="117"/>
      <c r="F59" s="118"/>
      <c r="G59" s="88"/>
      <c r="H59" s="140">
        <v>0</v>
      </c>
      <c r="I59" s="89"/>
      <c r="J59" s="90"/>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100"/>
      <c r="BH59" s="85"/>
      <c r="BI59" s="85"/>
      <c r="BJ59" s="85"/>
      <c r="BK59" s="85"/>
      <c r="BL59" s="85"/>
      <c r="BM59" s="85"/>
      <c r="BN59" s="85"/>
      <c r="BO59" s="85"/>
      <c r="BP59" s="85"/>
      <c r="BQ59" s="85"/>
      <c r="BR59" s="85"/>
      <c r="BS59" s="85"/>
      <c r="BT59" s="85"/>
      <c r="BU59" s="100"/>
      <c r="BV59" s="85"/>
      <c r="BW59" s="85"/>
      <c r="BX59" s="85"/>
      <c r="BY59" s="85"/>
      <c r="BZ59" s="85"/>
      <c r="CA59" s="85"/>
      <c r="CB59" s="85"/>
      <c r="CC59" s="85"/>
      <c r="CD59" s="85"/>
      <c r="CE59" s="85"/>
      <c r="CF59" s="85"/>
      <c r="CG59" s="85"/>
      <c r="CH59" s="85"/>
      <c r="CI59" s="100"/>
      <c r="CJ59" s="85"/>
      <c r="CK59" s="85"/>
      <c r="CL59" s="85"/>
      <c r="CM59" s="85"/>
      <c r="CN59" s="85"/>
      <c r="CO59" s="85"/>
      <c r="CP59" s="85"/>
    </row>
    <row r="60" spans="1:94" s="5" customFormat="1" ht="17.5">
      <c r="A60"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60" s="120" t="s">
        <v>149</v>
      </c>
      <c r="C60" s="86"/>
      <c r="D60" s="87"/>
      <c r="E60" s="136">
        <v>45729</v>
      </c>
      <c r="F60" s="137">
        <f>IF(ISBLANK(E60)," - ",IF(G60=0,E60,E60+G60-1))</f>
        <v>45730</v>
      </c>
      <c r="G60" s="138">
        <v>2</v>
      </c>
      <c r="H60" s="140">
        <v>0</v>
      </c>
      <c r="I60" s="139">
        <f t="shared" ref="I60:I62" si="59">IF(OR(F60=0,E60=0)," - ",NETWORKDAYS(E60,F60))</f>
        <v>2</v>
      </c>
      <c r="J60" s="90"/>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100"/>
      <c r="BH60" s="85"/>
      <c r="BI60" s="85"/>
      <c r="BJ60" s="85"/>
      <c r="BK60" s="85"/>
      <c r="BL60" s="85"/>
      <c r="BM60" s="85"/>
      <c r="BN60" s="85"/>
      <c r="BO60" s="85"/>
      <c r="BP60" s="85"/>
      <c r="BQ60" s="85"/>
      <c r="BR60" s="85"/>
      <c r="BS60" s="85"/>
      <c r="BT60" s="85"/>
      <c r="BU60" s="100"/>
      <c r="BV60" s="85"/>
      <c r="BW60" s="85"/>
      <c r="BX60" s="85"/>
      <c r="BY60" s="85"/>
      <c r="BZ60" s="85"/>
      <c r="CA60" s="85"/>
      <c r="CB60" s="85"/>
      <c r="CC60" s="85"/>
      <c r="CD60" s="85"/>
      <c r="CE60" s="85"/>
      <c r="CF60" s="85"/>
      <c r="CG60" s="85"/>
      <c r="CH60" s="85"/>
      <c r="CI60" s="100"/>
      <c r="CJ60" s="85"/>
      <c r="CK60" s="85"/>
      <c r="CL60" s="85"/>
      <c r="CM60" s="85"/>
      <c r="CN60" s="85"/>
      <c r="CO60" s="85"/>
      <c r="CP60" s="85"/>
    </row>
    <row r="61" spans="1:94" s="5" customFormat="1" ht="17.5">
      <c r="A61"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61" s="120" t="s">
        <v>166</v>
      </c>
      <c r="C61" s="86"/>
      <c r="D61" s="87"/>
      <c r="E61" s="136">
        <v>45729</v>
      </c>
      <c r="F61" s="137">
        <f>IF(ISBLANK(E61)," - ",IF(G61=0,E61,E61+G61-1))</f>
        <v>45730</v>
      </c>
      <c r="G61" s="138">
        <v>2</v>
      </c>
      <c r="H61" s="140">
        <v>0</v>
      </c>
      <c r="I61" s="139">
        <f t="shared" si="59"/>
        <v>2</v>
      </c>
      <c r="J61" s="90"/>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100"/>
      <c r="BH61" s="85"/>
      <c r="BI61" s="85"/>
      <c r="BJ61" s="85"/>
      <c r="BK61" s="85"/>
      <c r="BL61" s="85"/>
      <c r="BM61" s="85"/>
      <c r="BN61" s="85"/>
      <c r="BO61" s="85"/>
      <c r="BP61" s="85"/>
      <c r="BQ61" s="85"/>
      <c r="BR61" s="85"/>
      <c r="BS61" s="85"/>
      <c r="BT61" s="85"/>
      <c r="BU61" s="100"/>
      <c r="BV61" s="85"/>
      <c r="BW61" s="85"/>
      <c r="BX61" s="85"/>
      <c r="BY61" s="85"/>
      <c r="BZ61" s="85"/>
      <c r="CA61" s="85"/>
      <c r="CB61" s="85"/>
      <c r="CC61" s="85"/>
      <c r="CD61" s="85"/>
      <c r="CE61" s="85"/>
      <c r="CF61" s="85"/>
      <c r="CG61" s="85"/>
      <c r="CH61" s="85"/>
      <c r="CI61" s="100"/>
      <c r="CJ61" s="85"/>
      <c r="CK61" s="85"/>
      <c r="CL61" s="85"/>
      <c r="CM61" s="85"/>
      <c r="CN61" s="85"/>
      <c r="CO61" s="85"/>
      <c r="CP61" s="85"/>
    </row>
    <row r="62" spans="1:94" s="5" customFormat="1" ht="17.5">
      <c r="A62"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62" s="120" t="s">
        <v>167</v>
      </c>
      <c r="C62" s="86"/>
      <c r="D62" s="87"/>
      <c r="E62" s="136">
        <v>45730</v>
      </c>
      <c r="F62" s="137">
        <f>IF(ISBLANK(E62)," - ",IF(G62=0,E62,E62+G62-1))</f>
        <v>45733</v>
      </c>
      <c r="G62" s="138">
        <v>4</v>
      </c>
      <c r="H62" s="140">
        <v>0</v>
      </c>
      <c r="I62" s="139">
        <f t="shared" si="59"/>
        <v>2</v>
      </c>
      <c r="J62" s="90"/>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100"/>
      <c r="BH62" s="85"/>
      <c r="BI62" s="85"/>
      <c r="BJ62" s="85"/>
      <c r="BK62" s="85"/>
      <c r="BL62" s="85"/>
      <c r="BM62" s="85"/>
      <c r="BN62" s="85"/>
      <c r="BO62" s="85"/>
      <c r="BP62" s="85"/>
      <c r="BQ62" s="85"/>
      <c r="BR62" s="85"/>
      <c r="BS62" s="85"/>
      <c r="BT62" s="85"/>
      <c r="BU62" s="100"/>
      <c r="BV62" s="85"/>
      <c r="BW62" s="85"/>
      <c r="BX62" s="85"/>
      <c r="BY62" s="85"/>
      <c r="BZ62" s="85"/>
      <c r="CA62" s="85"/>
      <c r="CB62" s="85"/>
      <c r="CC62" s="85"/>
      <c r="CD62" s="85"/>
      <c r="CE62" s="85"/>
      <c r="CF62" s="85"/>
      <c r="CG62" s="85"/>
      <c r="CH62" s="85"/>
      <c r="CI62" s="100"/>
      <c r="CJ62" s="85"/>
      <c r="CK62" s="85"/>
      <c r="CL62" s="85"/>
      <c r="CM62" s="85"/>
      <c r="CN62" s="85"/>
      <c r="CO62" s="85"/>
      <c r="CP62" s="85"/>
    </row>
    <row r="63" spans="1:94" s="5" customFormat="1" ht="17.5">
      <c r="A63" s="99"/>
      <c r="B63" s="124" t="s">
        <v>152</v>
      </c>
      <c r="C63" s="86"/>
      <c r="D63" s="87"/>
      <c r="E63" s="117"/>
      <c r="F63" s="118"/>
      <c r="G63" s="88"/>
      <c r="H63" s="140">
        <v>0</v>
      </c>
      <c r="I63" s="89"/>
      <c r="J63" s="90"/>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100"/>
      <c r="BH63" s="85"/>
      <c r="BI63" s="85"/>
      <c r="BJ63" s="85"/>
      <c r="BK63" s="85"/>
      <c r="BL63" s="85"/>
      <c r="BM63" s="85"/>
      <c r="BN63" s="85"/>
      <c r="BO63" s="85"/>
      <c r="BP63" s="85"/>
      <c r="BQ63" s="85"/>
      <c r="BR63" s="85"/>
      <c r="BS63" s="85"/>
      <c r="BT63" s="85"/>
      <c r="BU63" s="100"/>
      <c r="BV63" s="85"/>
      <c r="BW63" s="85"/>
      <c r="BX63" s="85"/>
      <c r="BY63" s="85"/>
      <c r="BZ63" s="85"/>
      <c r="CA63" s="85"/>
      <c r="CB63" s="85"/>
      <c r="CC63" s="85"/>
      <c r="CD63" s="85"/>
      <c r="CE63" s="85"/>
      <c r="CF63" s="85"/>
      <c r="CG63" s="85"/>
      <c r="CH63" s="85"/>
      <c r="CI63" s="100"/>
      <c r="CJ63" s="85"/>
      <c r="CK63" s="85"/>
      <c r="CL63" s="85"/>
      <c r="CM63" s="85"/>
      <c r="CN63" s="85"/>
      <c r="CO63" s="85"/>
      <c r="CP63" s="85"/>
    </row>
    <row r="64" spans="1:94" s="5" customFormat="1" ht="17.5">
      <c r="A64"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64" s="120" t="s">
        <v>153</v>
      </c>
      <c r="C64" s="86"/>
      <c r="D64" s="87"/>
      <c r="E64" s="136">
        <v>45735</v>
      </c>
      <c r="F64" s="137">
        <f>IF(ISBLANK(E64)," - ",IF(G64=0,E64,E64+G64-1))</f>
        <v>45737</v>
      </c>
      <c r="G64" s="138">
        <v>3</v>
      </c>
      <c r="H64" s="140">
        <v>0</v>
      </c>
      <c r="I64" s="139">
        <f t="shared" ref="I64:I69" si="60">IF(OR(F64=0,E64=0)," - ",NETWORKDAYS(E64,F64))</f>
        <v>3</v>
      </c>
      <c r="J64" s="90"/>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100"/>
      <c r="BH64" s="85"/>
      <c r="BI64" s="85"/>
      <c r="BJ64" s="85"/>
      <c r="BK64" s="85"/>
      <c r="BL64" s="85"/>
      <c r="BM64" s="85"/>
      <c r="BN64" s="85"/>
      <c r="BO64" s="85"/>
      <c r="BP64" s="85"/>
      <c r="BQ64" s="85"/>
      <c r="BR64" s="85"/>
      <c r="BS64" s="85"/>
      <c r="BT64" s="85"/>
      <c r="BU64" s="100"/>
      <c r="BV64" s="85"/>
      <c r="BW64" s="85"/>
      <c r="BX64" s="85"/>
      <c r="BY64" s="85"/>
      <c r="BZ64" s="85"/>
      <c r="CA64" s="85"/>
      <c r="CB64" s="85"/>
      <c r="CC64" s="85"/>
      <c r="CD64" s="85"/>
      <c r="CE64" s="85"/>
      <c r="CF64" s="85"/>
      <c r="CG64" s="85"/>
      <c r="CH64" s="85"/>
      <c r="CI64" s="100"/>
      <c r="CJ64" s="85"/>
      <c r="CK64" s="85"/>
      <c r="CL64" s="85"/>
      <c r="CM64" s="85"/>
      <c r="CN64" s="85"/>
      <c r="CO64" s="85"/>
      <c r="CP64" s="85"/>
    </row>
    <row r="65" spans="1:94" s="5" customFormat="1" ht="17.5">
      <c r="A65"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65" s="120" t="s">
        <v>155</v>
      </c>
      <c r="C65" s="86"/>
      <c r="D65" s="87"/>
      <c r="E65" s="136">
        <v>45736</v>
      </c>
      <c r="F65" s="137">
        <f>IF(ISBLANK(E65)," - ",IF(G65=0,E65,E65+G65-1))</f>
        <v>45738</v>
      </c>
      <c r="G65" s="138">
        <v>3</v>
      </c>
      <c r="H65" s="140">
        <v>0</v>
      </c>
      <c r="I65" s="139">
        <f t="shared" si="60"/>
        <v>2</v>
      </c>
      <c r="J65" s="90"/>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100"/>
      <c r="BH65" s="85"/>
      <c r="BI65" s="85"/>
      <c r="BJ65" s="85"/>
      <c r="BK65" s="85"/>
      <c r="BL65" s="85"/>
      <c r="BM65" s="85"/>
      <c r="BN65" s="85"/>
      <c r="BO65" s="85"/>
      <c r="BP65" s="85"/>
      <c r="BQ65" s="85"/>
      <c r="BR65" s="85"/>
      <c r="BS65" s="85"/>
      <c r="BT65" s="85"/>
      <c r="BU65" s="100"/>
      <c r="BV65" s="85"/>
      <c r="BW65" s="85"/>
      <c r="BX65" s="85"/>
      <c r="BY65" s="85"/>
      <c r="BZ65" s="85"/>
      <c r="CA65" s="85"/>
      <c r="CB65" s="85"/>
      <c r="CC65" s="85"/>
      <c r="CD65" s="85"/>
      <c r="CE65" s="85"/>
      <c r="CF65" s="85"/>
      <c r="CG65" s="85"/>
      <c r="CH65" s="85"/>
      <c r="CI65" s="100"/>
      <c r="CJ65" s="85"/>
      <c r="CK65" s="85"/>
      <c r="CL65" s="85"/>
      <c r="CM65" s="85"/>
      <c r="CN65" s="85"/>
      <c r="CO65" s="85"/>
      <c r="CP65" s="85"/>
    </row>
    <row r="66" spans="1:94" s="5" customFormat="1" ht="17.5">
      <c r="A66" s="99"/>
      <c r="B66" s="120" t="s">
        <v>168</v>
      </c>
      <c r="C66" s="86"/>
      <c r="D66" s="87"/>
      <c r="E66" s="136">
        <v>45736</v>
      </c>
      <c r="F66" s="137">
        <f>IF(ISBLANK(E66)," - ",IF(G66=0,E66,E66+G66-1))</f>
        <v>45736</v>
      </c>
      <c r="G66" s="138">
        <v>1</v>
      </c>
      <c r="H66" s="140">
        <v>0</v>
      </c>
      <c r="I66" s="139">
        <f t="shared" si="60"/>
        <v>1</v>
      </c>
      <c r="J66" s="90"/>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100"/>
      <c r="BH66" s="85"/>
      <c r="BI66" s="85"/>
      <c r="BJ66" s="85"/>
      <c r="BK66" s="85"/>
      <c r="BL66" s="85"/>
      <c r="BM66" s="85"/>
      <c r="BN66" s="85"/>
      <c r="BO66" s="85"/>
      <c r="BP66" s="85"/>
      <c r="BQ66" s="85"/>
      <c r="BR66" s="85"/>
      <c r="BS66" s="85"/>
      <c r="BT66" s="85"/>
      <c r="BU66" s="100"/>
      <c r="BV66" s="85"/>
      <c r="BW66" s="85"/>
      <c r="BX66" s="85"/>
      <c r="BY66" s="85"/>
      <c r="BZ66" s="85"/>
      <c r="CA66" s="85"/>
      <c r="CB66" s="85"/>
      <c r="CC66" s="85"/>
      <c r="CD66" s="85"/>
      <c r="CE66" s="85"/>
      <c r="CF66" s="85"/>
      <c r="CG66" s="85"/>
      <c r="CH66" s="85"/>
      <c r="CI66" s="100"/>
      <c r="CJ66" s="85"/>
      <c r="CK66" s="85"/>
      <c r="CL66" s="85"/>
      <c r="CM66" s="85"/>
      <c r="CN66" s="85"/>
      <c r="CO66" s="85"/>
      <c r="CP66" s="85"/>
    </row>
    <row r="67" spans="1:94" s="5" customFormat="1" ht="17.5">
      <c r="A67"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67" s="120" t="s">
        <v>174</v>
      </c>
      <c r="C67" s="86"/>
      <c r="D67" s="87"/>
      <c r="E67" s="136">
        <v>45737</v>
      </c>
      <c r="F67" s="137">
        <f>IF(ISBLANK(E67)," - ",IF(G67=0,E67,E67+G67-1))</f>
        <v>45742</v>
      </c>
      <c r="G67" s="138">
        <v>6</v>
      </c>
      <c r="H67" s="140">
        <v>0</v>
      </c>
      <c r="I67" s="139">
        <f t="shared" si="60"/>
        <v>4</v>
      </c>
      <c r="J67" s="90"/>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100"/>
      <c r="BH67" s="85"/>
      <c r="BI67" s="85"/>
      <c r="BJ67" s="85"/>
      <c r="BK67" s="85"/>
      <c r="BL67" s="85"/>
      <c r="BM67" s="85"/>
      <c r="BN67" s="85"/>
      <c r="BO67" s="85"/>
      <c r="BP67" s="85"/>
      <c r="BQ67" s="85"/>
      <c r="BR67" s="85"/>
      <c r="BS67" s="85"/>
      <c r="BT67" s="85"/>
      <c r="BU67" s="100"/>
      <c r="BV67" s="85"/>
      <c r="BW67" s="85"/>
      <c r="BX67" s="85"/>
      <c r="BY67" s="85"/>
      <c r="BZ67" s="85"/>
      <c r="CA67" s="85"/>
      <c r="CB67" s="85"/>
      <c r="CC67" s="85"/>
      <c r="CD67" s="85"/>
      <c r="CE67" s="85"/>
      <c r="CF67" s="85"/>
      <c r="CG67" s="85"/>
      <c r="CH67" s="85"/>
      <c r="CI67" s="100"/>
      <c r="CJ67" s="85"/>
      <c r="CK67" s="85"/>
      <c r="CL67" s="85"/>
      <c r="CM67" s="85"/>
      <c r="CN67" s="85"/>
      <c r="CO67" s="85"/>
      <c r="CP67" s="85"/>
    </row>
    <row r="68" spans="1:94" s="5" customFormat="1" ht="17.5">
      <c r="A68"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68" s="120" t="s">
        <v>170</v>
      </c>
      <c r="C68" s="86"/>
      <c r="D68" s="87"/>
      <c r="E68" s="136">
        <v>45742</v>
      </c>
      <c r="F68" s="137">
        <f>IF(ISBLANK(E68)," - ",IF(G68=0,E68,E68+G68-1))</f>
        <v>45748</v>
      </c>
      <c r="G68" s="138">
        <v>7</v>
      </c>
      <c r="H68" s="140">
        <v>0</v>
      </c>
      <c r="I68" s="139">
        <f t="shared" si="60"/>
        <v>5</v>
      </c>
      <c r="J68" s="90"/>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100"/>
      <c r="BH68" s="85"/>
      <c r="BI68" s="85"/>
      <c r="BJ68" s="85"/>
      <c r="BK68" s="85"/>
      <c r="BL68" s="85"/>
      <c r="BM68" s="85"/>
      <c r="BN68" s="85"/>
      <c r="BO68" s="85"/>
      <c r="BP68" s="85"/>
      <c r="BQ68" s="85"/>
      <c r="BR68" s="85"/>
      <c r="BS68" s="85"/>
      <c r="BT68" s="85"/>
      <c r="BU68" s="100"/>
      <c r="BV68" s="85"/>
      <c r="BW68" s="85"/>
      <c r="BX68" s="85"/>
      <c r="BY68" s="85"/>
      <c r="BZ68" s="85"/>
      <c r="CA68" s="85"/>
      <c r="CB68" s="85"/>
      <c r="CC68" s="85"/>
      <c r="CD68" s="85"/>
      <c r="CE68" s="85"/>
      <c r="CF68" s="85"/>
      <c r="CG68" s="85"/>
      <c r="CH68" s="85"/>
      <c r="CI68" s="100"/>
      <c r="CJ68" s="85"/>
      <c r="CK68" s="85"/>
      <c r="CL68" s="85"/>
      <c r="CM68" s="85"/>
      <c r="CN68" s="85"/>
      <c r="CO68" s="85"/>
      <c r="CP68" s="85"/>
    </row>
    <row r="69" spans="1:94" s="5" customFormat="1" ht="17.5">
      <c r="A69"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69" s="120" t="s">
        <v>171</v>
      </c>
      <c r="C69" s="86"/>
      <c r="D69" s="87"/>
      <c r="E69" s="136">
        <v>45748</v>
      </c>
      <c r="F69" s="137">
        <f>IF(ISBLANK(E69)," - ",IF(G69=0,E69,E69+G69-1))</f>
        <v>45750</v>
      </c>
      <c r="G69" s="138">
        <v>3</v>
      </c>
      <c r="H69" s="140">
        <v>0</v>
      </c>
      <c r="I69" s="139">
        <f t="shared" si="60"/>
        <v>3</v>
      </c>
      <c r="J69" s="90"/>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100"/>
      <c r="BH69" s="85"/>
      <c r="BI69" s="85"/>
      <c r="BJ69" s="85"/>
      <c r="BK69" s="85"/>
      <c r="BL69" s="85"/>
      <c r="BM69" s="85"/>
      <c r="BN69" s="85"/>
      <c r="BO69" s="85"/>
      <c r="BP69" s="85"/>
      <c r="BQ69" s="85"/>
      <c r="BR69" s="85"/>
      <c r="BS69" s="85"/>
      <c r="BT69" s="85"/>
      <c r="BU69" s="100"/>
      <c r="BV69" s="85"/>
      <c r="BW69" s="85"/>
      <c r="BX69" s="85"/>
      <c r="BY69" s="85"/>
      <c r="BZ69" s="85"/>
      <c r="CA69" s="85"/>
      <c r="CB69" s="85"/>
      <c r="CC69" s="85"/>
      <c r="CD69" s="85"/>
      <c r="CE69" s="85"/>
      <c r="CF69" s="85"/>
      <c r="CG69" s="85"/>
      <c r="CH69" s="85"/>
      <c r="CI69" s="100"/>
      <c r="CJ69" s="85"/>
      <c r="CK69" s="85"/>
      <c r="CL69" s="85"/>
      <c r="CM69" s="85"/>
      <c r="CN69" s="85"/>
      <c r="CO69" s="85"/>
      <c r="CP69" s="85"/>
    </row>
    <row r="70" spans="1:94" s="5" customFormat="1" ht="17.5">
      <c r="A70" s="99"/>
      <c r="B70" s="124" t="s">
        <v>156</v>
      </c>
      <c r="C70" s="86"/>
      <c r="D70" s="87"/>
      <c r="E70" s="117"/>
      <c r="F70" s="118"/>
      <c r="G70" s="88"/>
      <c r="H70" s="140">
        <v>0</v>
      </c>
      <c r="I70" s="89"/>
      <c r="J70" s="90"/>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100"/>
      <c r="BH70" s="85"/>
      <c r="BI70" s="85"/>
      <c r="BJ70" s="85"/>
      <c r="BK70" s="85"/>
      <c r="BL70" s="85"/>
      <c r="BM70" s="85"/>
      <c r="BN70" s="85"/>
      <c r="BO70" s="85"/>
      <c r="BP70" s="85"/>
      <c r="BQ70" s="85"/>
      <c r="BR70" s="85"/>
      <c r="BS70" s="85"/>
      <c r="BT70" s="85"/>
      <c r="BU70" s="100"/>
      <c r="BV70" s="85"/>
      <c r="BW70" s="85"/>
      <c r="BX70" s="85"/>
      <c r="BY70" s="85"/>
      <c r="BZ70" s="85"/>
      <c r="CA70" s="85"/>
      <c r="CB70" s="85"/>
      <c r="CC70" s="85"/>
      <c r="CD70" s="85"/>
      <c r="CE70" s="85"/>
      <c r="CF70" s="85"/>
      <c r="CG70" s="85"/>
      <c r="CH70" s="85"/>
      <c r="CI70" s="100"/>
      <c r="CJ70" s="85"/>
      <c r="CK70" s="85"/>
      <c r="CL70" s="85"/>
      <c r="CM70" s="85"/>
      <c r="CN70" s="85"/>
      <c r="CO70" s="85"/>
      <c r="CP70" s="85"/>
    </row>
    <row r="71" spans="1:94" s="5" customFormat="1" ht="17.5">
      <c r="A71"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71" s="120" t="s">
        <v>157</v>
      </c>
      <c r="C71" s="86"/>
      <c r="D71" s="87"/>
      <c r="E71" s="136">
        <v>45736</v>
      </c>
      <c r="F71" s="137">
        <f>IF(ISBLANK(E71)," - ",IF(G71=0,E71,E71+G71-1))</f>
        <v>45738</v>
      </c>
      <c r="G71" s="138">
        <v>3</v>
      </c>
      <c r="H71" s="140">
        <v>0</v>
      </c>
      <c r="I71" s="139">
        <f t="shared" ref="I71:I73" si="61">IF(OR(F71=0,E71=0)," - ",NETWORKDAYS(E71,F71))</f>
        <v>2</v>
      </c>
      <c r="J71" s="90"/>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100"/>
      <c r="BH71" s="85"/>
      <c r="BI71" s="85"/>
      <c r="BJ71" s="85"/>
      <c r="BK71" s="85"/>
      <c r="BL71" s="85"/>
      <c r="BM71" s="85"/>
      <c r="BN71" s="85"/>
      <c r="BO71" s="85"/>
      <c r="BP71" s="85"/>
      <c r="BQ71" s="85"/>
      <c r="BR71" s="85"/>
      <c r="BS71" s="85"/>
      <c r="BT71" s="85"/>
      <c r="BU71" s="100"/>
      <c r="BV71" s="85"/>
      <c r="BW71" s="85"/>
      <c r="BX71" s="85"/>
      <c r="BY71" s="85"/>
      <c r="BZ71" s="85"/>
      <c r="CA71" s="85"/>
      <c r="CB71" s="85"/>
      <c r="CC71" s="85"/>
      <c r="CD71" s="85"/>
      <c r="CE71" s="85"/>
      <c r="CF71" s="85"/>
      <c r="CG71" s="85"/>
      <c r="CH71" s="85"/>
      <c r="CI71" s="100"/>
      <c r="CJ71" s="85"/>
      <c r="CK71" s="85"/>
      <c r="CL71" s="85"/>
      <c r="CM71" s="85"/>
      <c r="CN71" s="85"/>
      <c r="CO71" s="85"/>
      <c r="CP71" s="85"/>
    </row>
    <row r="72" spans="1:94" s="5" customFormat="1" ht="17.5">
      <c r="A72"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72" s="120" t="s">
        <v>172</v>
      </c>
      <c r="C72" s="86"/>
      <c r="D72" s="87"/>
      <c r="E72" s="136">
        <v>45738</v>
      </c>
      <c r="F72" s="137">
        <f>IF(ISBLANK(E72)," - ",IF(G72=0,E72,E72+G72-1))</f>
        <v>45738</v>
      </c>
      <c r="G72" s="138">
        <v>1</v>
      </c>
      <c r="H72" s="140">
        <v>0</v>
      </c>
      <c r="I72" s="139">
        <f t="shared" si="61"/>
        <v>0</v>
      </c>
      <c r="J72" s="90"/>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100"/>
      <c r="BH72" s="85"/>
      <c r="BI72" s="85"/>
      <c r="BJ72" s="85"/>
      <c r="BK72" s="85"/>
      <c r="BL72" s="85"/>
      <c r="BM72" s="85"/>
      <c r="BN72" s="85"/>
      <c r="BO72" s="85"/>
      <c r="BP72" s="85"/>
      <c r="BQ72" s="85"/>
      <c r="BR72" s="85"/>
      <c r="BS72" s="85"/>
      <c r="BT72" s="85"/>
      <c r="BU72" s="100"/>
      <c r="BV72" s="85"/>
      <c r="BW72" s="85"/>
      <c r="BX72" s="85"/>
      <c r="BY72" s="85"/>
      <c r="BZ72" s="85"/>
      <c r="CA72" s="85"/>
      <c r="CB72" s="85"/>
      <c r="CC72" s="85"/>
      <c r="CD72" s="85"/>
      <c r="CE72" s="85"/>
      <c r="CF72" s="85"/>
      <c r="CG72" s="85"/>
      <c r="CH72" s="85"/>
      <c r="CI72" s="100"/>
      <c r="CJ72" s="85"/>
      <c r="CK72" s="85"/>
      <c r="CL72" s="85"/>
      <c r="CM72" s="85"/>
      <c r="CN72" s="85"/>
      <c r="CO72" s="85"/>
      <c r="CP72" s="85"/>
    </row>
    <row r="73" spans="1:94" s="5" customFormat="1" ht="17.5">
      <c r="A73"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73" s="120" t="s">
        <v>159</v>
      </c>
      <c r="C73" s="86"/>
      <c r="D73" s="87"/>
      <c r="E73" s="136">
        <v>45743</v>
      </c>
      <c r="F73" s="137">
        <f>IF(ISBLANK(E73)," - ",IF(G73=0,E73,E73+G73-1))</f>
        <v>45743</v>
      </c>
      <c r="G73" s="138">
        <v>1</v>
      </c>
      <c r="H73" s="140">
        <v>0</v>
      </c>
      <c r="I73" s="139">
        <f t="shared" si="61"/>
        <v>1</v>
      </c>
      <c r="J73" s="90"/>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100"/>
      <c r="BH73" s="85"/>
      <c r="BI73" s="85"/>
      <c r="BJ73" s="85"/>
      <c r="BK73" s="85"/>
      <c r="BL73" s="85"/>
      <c r="BM73" s="85"/>
      <c r="BN73" s="85"/>
      <c r="BO73" s="85"/>
      <c r="BP73" s="85"/>
      <c r="BQ73" s="85"/>
      <c r="BR73" s="85"/>
      <c r="BS73" s="85"/>
      <c r="BT73" s="85"/>
      <c r="BU73" s="100"/>
      <c r="BV73" s="85"/>
      <c r="BW73" s="85"/>
      <c r="BX73" s="85"/>
      <c r="BY73" s="85"/>
      <c r="BZ73" s="85"/>
      <c r="CA73" s="85"/>
      <c r="CB73" s="85"/>
      <c r="CC73" s="85"/>
      <c r="CD73" s="85"/>
      <c r="CE73" s="85"/>
      <c r="CF73" s="85"/>
      <c r="CG73" s="85"/>
      <c r="CH73" s="85"/>
      <c r="CI73" s="100"/>
      <c r="CJ73" s="85"/>
      <c r="CK73" s="85"/>
      <c r="CL73" s="85"/>
      <c r="CM73" s="85"/>
      <c r="CN73" s="85"/>
      <c r="CO73" s="85"/>
      <c r="CP73" s="85"/>
    </row>
    <row r="74" spans="1:94" s="5" customFormat="1" ht="17.5">
      <c r="A74" s="99"/>
      <c r="B74" s="124" t="s">
        <v>160</v>
      </c>
      <c r="C74" s="86"/>
      <c r="D74" s="87"/>
      <c r="E74" s="117"/>
      <c r="F74" s="118"/>
      <c r="G74" s="88"/>
      <c r="H74" s="140">
        <v>0</v>
      </c>
      <c r="I74" s="89"/>
      <c r="J74" s="90"/>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100"/>
      <c r="BH74" s="85"/>
      <c r="BI74" s="85"/>
      <c r="BJ74" s="85"/>
      <c r="BK74" s="85"/>
      <c r="BL74" s="85"/>
      <c r="BM74" s="85"/>
      <c r="BN74" s="85"/>
      <c r="BO74" s="85"/>
      <c r="BP74" s="85"/>
      <c r="BQ74" s="85"/>
      <c r="BR74" s="85"/>
      <c r="BS74" s="85"/>
      <c r="BT74" s="85"/>
      <c r="BU74" s="100"/>
      <c r="BV74" s="85"/>
      <c r="BW74" s="85"/>
      <c r="BX74" s="85"/>
      <c r="BY74" s="85"/>
      <c r="BZ74" s="85"/>
      <c r="CA74" s="85"/>
      <c r="CB74" s="85"/>
      <c r="CC74" s="85"/>
      <c r="CD74" s="85"/>
      <c r="CE74" s="85"/>
      <c r="CF74" s="85"/>
      <c r="CG74" s="85"/>
      <c r="CH74" s="85"/>
      <c r="CI74" s="100"/>
      <c r="CJ74" s="85"/>
      <c r="CK74" s="85"/>
      <c r="CL74" s="85"/>
      <c r="CM74" s="85"/>
      <c r="CN74" s="85"/>
      <c r="CO74" s="85"/>
      <c r="CP74" s="85"/>
    </row>
    <row r="75" spans="1:94" s="5" customFormat="1" ht="17.5">
      <c r="A75"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75" s="120" t="s">
        <v>161</v>
      </c>
      <c r="C75" s="86"/>
      <c r="D75" s="87"/>
      <c r="E75" s="136">
        <v>45743</v>
      </c>
      <c r="F75" s="137">
        <f t="shared" ref="F75:F76" si="62">IF(ISBLANK(E75)," - ",IF(G75=0,E75,E75+G75-1))</f>
        <v>45743</v>
      </c>
      <c r="G75" s="138">
        <v>1</v>
      </c>
      <c r="H75" s="140">
        <v>0</v>
      </c>
      <c r="I75" s="139">
        <f t="shared" ref="I75:I76" si="63">IF(OR(F75=0,E75=0)," - ",NETWORKDAYS(E75,F75))</f>
        <v>1</v>
      </c>
      <c r="J75" s="90"/>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100"/>
      <c r="BH75" s="85"/>
      <c r="BI75" s="85"/>
      <c r="BJ75" s="85"/>
      <c r="BK75" s="85"/>
      <c r="BL75" s="85"/>
      <c r="BM75" s="85"/>
      <c r="BN75" s="85"/>
      <c r="BO75" s="85"/>
      <c r="BP75" s="85"/>
      <c r="BQ75" s="85"/>
      <c r="BR75" s="85"/>
      <c r="BS75" s="85"/>
      <c r="BT75" s="85"/>
      <c r="BU75" s="100"/>
      <c r="BV75" s="85"/>
      <c r="BW75" s="85"/>
      <c r="BX75" s="85"/>
      <c r="BY75" s="85"/>
      <c r="BZ75" s="85"/>
      <c r="CA75" s="85"/>
      <c r="CB75" s="85"/>
      <c r="CC75" s="85"/>
      <c r="CD75" s="85"/>
      <c r="CE75" s="85"/>
      <c r="CF75" s="85"/>
      <c r="CG75" s="85"/>
      <c r="CH75" s="85"/>
      <c r="CI75" s="100"/>
      <c r="CJ75" s="85"/>
      <c r="CK75" s="85"/>
      <c r="CL75" s="85"/>
      <c r="CM75" s="85"/>
      <c r="CN75" s="85"/>
      <c r="CO75" s="85"/>
      <c r="CP75" s="85"/>
    </row>
    <row r="76" spans="1:94" s="5" customFormat="1" ht="17.5">
      <c r="A76"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76" s="120" t="s">
        <v>162</v>
      </c>
      <c r="C76" s="86"/>
      <c r="D76" s="87"/>
      <c r="E76" s="136">
        <v>45744</v>
      </c>
      <c r="F76" s="137">
        <f t="shared" si="62"/>
        <v>45744</v>
      </c>
      <c r="G76" s="138">
        <v>1</v>
      </c>
      <c r="H76" s="140">
        <v>0</v>
      </c>
      <c r="I76" s="139">
        <f t="shared" si="63"/>
        <v>1</v>
      </c>
      <c r="J76" s="90"/>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100"/>
      <c r="BH76" s="85"/>
      <c r="BI76" s="85"/>
      <c r="BJ76" s="85"/>
      <c r="BK76" s="85"/>
      <c r="BL76" s="85"/>
      <c r="BM76" s="85"/>
      <c r="BN76" s="85"/>
      <c r="BO76" s="85"/>
      <c r="BP76" s="85"/>
      <c r="BQ76" s="85"/>
      <c r="BR76" s="85"/>
      <c r="BS76" s="85"/>
      <c r="BT76" s="85"/>
      <c r="BU76" s="100"/>
      <c r="BV76" s="85"/>
      <c r="BW76" s="85"/>
      <c r="BX76" s="85"/>
      <c r="BY76" s="85"/>
      <c r="BZ76" s="85"/>
      <c r="CA76" s="85"/>
      <c r="CB76" s="85"/>
      <c r="CC76" s="85"/>
      <c r="CD76" s="85"/>
      <c r="CE76" s="85"/>
      <c r="CF76" s="85"/>
      <c r="CG76" s="85"/>
      <c r="CH76" s="85"/>
      <c r="CI76" s="100"/>
      <c r="CJ76" s="85"/>
      <c r="CK76" s="85"/>
      <c r="CL76" s="85"/>
      <c r="CM76" s="85"/>
      <c r="CN76" s="85"/>
      <c r="CO76" s="85"/>
      <c r="CP76" s="85"/>
    </row>
    <row r="77" spans="1:94" s="5" customFormat="1" ht="17.5">
      <c r="A77" s="99"/>
      <c r="B77" s="120"/>
      <c r="C77" s="86"/>
      <c r="D77" s="87"/>
      <c r="E77" s="117"/>
      <c r="F77" s="118"/>
      <c r="G77" s="88"/>
      <c r="H77" s="140">
        <v>0</v>
      </c>
      <c r="I77" s="89"/>
      <c r="J77" s="90"/>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100"/>
      <c r="BH77" s="85"/>
      <c r="BI77" s="85"/>
      <c r="BJ77" s="85"/>
      <c r="BK77" s="85"/>
      <c r="BL77" s="85"/>
      <c r="BM77" s="85"/>
      <c r="BN77" s="85"/>
      <c r="BO77" s="85"/>
      <c r="BP77" s="85"/>
      <c r="BQ77" s="85"/>
      <c r="BR77" s="85"/>
      <c r="BS77" s="85"/>
      <c r="BT77" s="85"/>
      <c r="BU77" s="100"/>
      <c r="BV77" s="85"/>
      <c r="BW77" s="85"/>
      <c r="BX77" s="85"/>
      <c r="BY77" s="85"/>
      <c r="BZ77" s="85"/>
      <c r="CA77" s="85"/>
      <c r="CB77" s="85"/>
      <c r="CC77" s="85"/>
      <c r="CD77" s="85"/>
      <c r="CE77" s="85"/>
      <c r="CF77" s="85"/>
      <c r="CG77" s="85"/>
      <c r="CH77" s="85"/>
      <c r="CI77" s="100"/>
      <c r="CJ77" s="85"/>
      <c r="CK77" s="85"/>
      <c r="CL77" s="85"/>
      <c r="CM77" s="85"/>
      <c r="CN77" s="85"/>
      <c r="CO77" s="85"/>
      <c r="CP77" s="85"/>
    </row>
    <row r="78" spans="1:94" s="5" customFormat="1" ht="17.5">
      <c r="A78" s="97">
        <v>3</v>
      </c>
      <c r="B78" s="119" t="s">
        <v>175</v>
      </c>
      <c r="C78" s="114" t="s">
        <v>129</v>
      </c>
      <c r="D78" s="78"/>
      <c r="E78" s="115"/>
      <c r="F78" s="116"/>
      <c r="G78" s="80"/>
      <c r="H78" s="140">
        <v>0</v>
      </c>
      <c r="I78" s="82"/>
      <c r="J78" s="90"/>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100"/>
      <c r="BH78" s="85"/>
      <c r="BI78" s="85"/>
      <c r="BJ78" s="85"/>
      <c r="BK78" s="85"/>
      <c r="BL78" s="85"/>
      <c r="BM78" s="85"/>
      <c r="BN78" s="85"/>
      <c r="BO78" s="85"/>
      <c r="BP78" s="85"/>
      <c r="BQ78" s="85"/>
      <c r="BR78" s="85"/>
      <c r="BS78" s="85"/>
      <c r="BT78" s="85"/>
      <c r="BU78" s="100"/>
      <c r="BV78" s="85"/>
      <c r="BW78" s="85"/>
      <c r="BX78" s="85"/>
      <c r="BY78" s="85"/>
      <c r="BZ78" s="85"/>
      <c r="CA78" s="85"/>
      <c r="CB78" s="85"/>
      <c r="CC78" s="85"/>
      <c r="CD78" s="85"/>
      <c r="CE78" s="85"/>
      <c r="CF78" s="85"/>
      <c r="CG78" s="85"/>
      <c r="CH78" s="85"/>
      <c r="CI78" s="100"/>
      <c r="CJ78" s="85"/>
      <c r="CK78" s="85"/>
      <c r="CL78" s="85"/>
      <c r="CM78" s="85"/>
      <c r="CN78" s="85"/>
      <c r="CO78" s="85"/>
      <c r="CP78" s="85"/>
    </row>
    <row r="79" spans="1:94" s="5" customFormat="1" ht="17.5">
      <c r="A79"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79" s="120" t="s">
        <v>145</v>
      </c>
      <c r="C79" s="86"/>
      <c r="D79" s="87"/>
      <c r="E79" s="136">
        <v>45726</v>
      </c>
      <c r="F79" s="137">
        <f>IF(ISBLANK(E79)," - ",IF(G79=0,E79,E79+G79-1))</f>
        <v>45726</v>
      </c>
      <c r="G79" s="138">
        <v>1</v>
      </c>
      <c r="H79" s="140">
        <v>0</v>
      </c>
      <c r="I79" s="139">
        <f t="shared" ref="I79:I99" si="64">IF(OR(F79=0,E79=0)," - ",NETWORKDAYS(E79,F79))</f>
        <v>1</v>
      </c>
      <c r="J79" s="90"/>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100"/>
      <c r="BH79" s="85"/>
      <c r="BI79" s="85"/>
      <c r="BJ79" s="85"/>
      <c r="BK79" s="85"/>
      <c r="BL79" s="85"/>
      <c r="BM79" s="85"/>
      <c r="BN79" s="85"/>
      <c r="BO79" s="85"/>
      <c r="BP79" s="85"/>
      <c r="BQ79" s="85"/>
      <c r="BR79" s="85"/>
      <c r="BS79" s="85"/>
      <c r="BT79" s="85"/>
      <c r="BU79" s="100"/>
      <c r="BV79" s="85"/>
      <c r="BW79" s="85"/>
      <c r="BX79" s="85"/>
      <c r="BY79" s="85"/>
      <c r="BZ79" s="85"/>
      <c r="CA79" s="85"/>
      <c r="CB79" s="85"/>
      <c r="CC79" s="85"/>
      <c r="CD79" s="85"/>
      <c r="CE79" s="85"/>
      <c r="CF79" s="85"/>
      <c r="CG79" s="85"/>
      <c r="CH79" s="85"/>
      <c r="CI79" s="100"/>
      <c r="CJ79" s="85"/>
      <c r="CK79" s="85"/>
      <c r="CL79" s="85"/>
      <c r="CM79" s="85"/>
      <c r="CN79" s="85"/>
      <c r="CO79" s="85"/>
      <c r="CP79" s="85"/>
    </row>
    <row r="80" spans="1:94" s="5" customFormat="1" ht="17.5">
      <c r="A80"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80" s="120" t="s">
        <v>146</v>
      </c>
      <c r="C80" s="86"/>
      <c r="D80" s="87"/>
      <c r="E80" s="136">
        <v>45730</v>
      </c>
      <c r="F80" s="137">
        <f>IF(ISBLANK(E80)," - ",IF(G80=0,E80,E80+G80-1))</f>
        <v>45731</v>
      </c>
      <c r="G80" s="138">
        <v>2</v>
      </c>
      <c r="H80" s="140">
        <v>0</v>
      </c>
      <c r="I80" s="139">
        <f t="shared" si="64"/>
        <v>1</v>
      </c>
      <c r="J80" s="90"/>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100"/>
      <c r="BH80" s="85"/>
      <c r="BI80" s="85"/>
      <c r="BJ80" s="85"/>
      <c r="BK80" s="85"/>
      <c r="BL80" s="85"/>
      <c r="BM80" s="85"/>
      <c r="BN80" s="85"/>
      <c r="BO80" s="85"/>
      <c r="BP80" s="85"/>
      <c r="BQ80" s="85"/>
      <c r="BR80" s="85"/>
      <c r="BS80" s="85"/>
      <c r="BT80" s="85"/>
      <c r="BU80" s="100"/>
      <c r="BV80" s="85"/>
      <c r="BW80" s="85"/>
      <c r="BX80" s="85"/>
      <c r="BY80" s="85"/>
      <c r="BZ80" s="85"/>
      <c r="CA80" s="85"/>
      <c r="CB80" s="85"/>
      <c r="CC80" s="85"/>
      <c r="CD80" s="85"/>
      <c r="CE80" s="85"/>
      <c r="CF80" s="85"/>
      <c r="CG80" s="85"/>
      <c r="CH80" s="85"/>
      <c r="CI80" s="100"/>
      <c r="CJ80" s="85"/>
      <c r="CK80" s="85"/>
      <c r="CL80" s="85"/>
      <c r="CM80" s="85"/>
      <c r="CN80" s="85"/>
      <c r="CO80" s="85"/>
      <c r="CP80" s="85"/>
    </row>
    <row r="81" spans="1:94" s="5" customFormat="1" ht="17.5">
      <c r="A81"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81" s="120" t="s">
        <v>147</v>
      </c>
      <c r="C81" s="86"/>
      <c r="D81" s="87"/>
      <c r="E81" s="136">
        <v>45731</v>
      </c>
      <c r="F81" s="137">
        <f>IF(ISBLANK(E81)," - ",IF(G81=0,E81,E81+G81-1))</f>
        <v>45731</v>
      </c>
      <c r="G81" s="138">
        <v>1</v>
      </c>
      <c r="H81" s="140">
        <v>0</v>
      </c>
      <c r="I81" s="139">
        <f t="shared" si="64"/>
        <v>0</v>
      </c>
      <c r="J81" s="90"/>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100"/>
      <c r="BH81" s="85"/>
      <c r="BI81" s="85"/>
      <c r="BJ81" s="85"/>
      <c r="BK81" s="85"/>
      <c r="BL81" s="85"/>
      <c r="BM81" s="85"/>
      <c r="BN81" s="85"/>
      <c r="BO81" s="85"/>
      <c r="BP81" s="85"/>
      <c r="BQ81" s="85"/>
      <c r="BR81" s="85"/>
      <c r="BS81" s="85"/>
      <c r="BT81" s="85"/>
      <c r="BU81" s="100"/>
      <c r="BV81" s="85"/>
      <c r="BW81" s="85"/>
      <c r="BX81" s="85"/>
      <c r="BY81" s="85"/>
      <c r="BZ81" s="85"/>
      <c r="CA81" s="85"/>
      <c r="CB81" s="85"/>
      <c r="CC81" s="85"/>
      <c r="CD81" s="85"/>
      <c r="CE81" s="85"/>
      <c r="CF81" s="85"/>
      <c r="CG81" s="85"/>
      <c r="CH81" s="85"/>
      <c r="CI81" s="100"/>
      <c r="CJ81" s="85"/>
      <c r="CK81" s="85"/>
      <c r="CL81" s="85"/>
      <c r="CM81" s="85"/>
      <c r="CN81" s="85"/>
      <c r="CO81" s="85"/>
      <c r="CP81" s="85"/>
    </row>
    <row r="82" spans="1:94" s="5" customFormat="1" ht="17.5">
      <c r="A82" s="99"/>
      <c r="B82" s="124" t="s">
        <v>148</v>
      </c>
      <c r="C82" s="86"/>
      <c r="D82" s="87"/>
      <c r="E82" s="117"/>
      <c r="F82" s="118"/>
      <c r="G82" s="88"/>
      <c r="H82" s="140">
        <v>0</v>
      </c>
      <c r="I82" s="89"/>
      <c r="J82" s="90"/>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100"/>
      <c r="BH82" s="85"/>
      <c r="BI82" s="85"/>
      <c r="BJ82" s="85"/>
      <c r="BK82" s="85"/>
      <c r="BL82" s="85"/>
      <c r="BM82" s="85"/>
      <c r="BN82" s="85"/>
      <c r="BO82" s="85"/>
      <c r="BP82" s="85"/>
      <c r="BQ82" s="85"/>
      <c r="BR82" s="85"/>
      <c r="BS82" s="85"/>
      <c r="BT82" s="85"/>
      <c r="BU82" s="100"/>
      <c r="BV82" s="85"/>
      <c r="BW82" s="85"/>
      <c r="BX82" s="85"/>
      <c r="BY82" s="85"/>
      <c r="BZ82" s="85"/>
      <c r="CA82" s="85"/>
      <c r="CB82" s="85"/>
      <c r="CC82" s="85"/>
      <c r="CD82" s="85"/>
      <c r="CE82" s="85"/>
      <c r="CF82" s="85"/>
      <c r="CG82" s="85"/>
      <c r="CH82" s="85"/>
      <c r="CI82" s="100"/>
      <c r="CJ82" s="85"/>
      <c r="CK82" s="85"/>
      <c r="CL82" s="85"/>
      <c r="CM82" s="85"/>
      <c r="CN82" s="85"/>
      <c r="CO82" s="85"/>
      <c r="CP82" s="85"/>
    </row>
    <row r="83" spans="1:94" s="5" customFormat="1" ht="17.5">
      <c r="A83"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83" s="120" t="s">
        <v>149</v>
      </c>
      <c r="C83" s="86"/>
      <c r="D83" s="87"/>
      <c r="E83" s="136">
        <v>45733</v>
      </c>
      <c r="F83" s="137">
        <f>IF(ISBLANK(E83)," - ",IF(G83=0,E83,E83+G83-1))</f>
        <v>45733</v>
      </c>
      <c r="G83" s="138">
        <v>1</v>
      </c>
      <c r="H83" s="140">
        <v>0</v>
      </c>
      <c r="I83" s="139">
        <f t="shared" ref="I83:I85" si="65">IF(OR(F83=0,E83=0)," - ",NETWORKDAYS(E83,F83))</f>
        <v>1</v>
      </c>
      <c r="J83" s="90"/>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100"/>
      <c r="BH83" s="85"/>
      <c r="BI83" s="85"/>
      <c r="BJ83" s="85"/>
      <c r="BK83" s="85"/>
      <c r="BL83" s="85"/>
      <c r="BM83" s="85"/>
      <c r="BN83" s="85"/>
      <c r="BO83" s="85"/>
      <c r="BP83" s="85"/>
      <c r="BQ83" s="85"/>
      <c r="BR83" s="85"/>
      <c r="BS83" s="85"/>
      <c r="BT83" s="85"/>
      <c r="BU83" s="100"/>
      <c r="BV83" s="85"/>
      <c r="BW83" s="85"/>
      <c r="BX83" s="85"/>
      <c r="BY83" s="85"/>
      <c r="BZ83" s="85"/>
      <c r="CA83" s="85"/>
      <c r="CB83" s="85"/>
      <c r="CC83" s="85"/>
      <c r="CD83" s="85"/>
      <c r="CE83" s="85"/>
      <c r="CF83" s="85"/>
      <c r="CG83" s="85"/>
      <c r="CH83" s="85"/>
      <c r="CI83" s="100"/>
      <c r="CJ83" s="85"/>
      <c r="CK83" s="85"/>
      <c r="CL83" s="85"/>
      <c r="CM83" s="85"/>
      <c r="CN83" s="85"/>
      <c r="CO83" s="85"/>
      <c r="CP83" s="85"/>
    </row>
    <row r="84" spans="1:94" s="5" customFormat="1" ht="17.5">
      <c r="A84"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84" s="120" t="s">
        <v>166</v>
      </c>
      <c r="C84" s="86"/>
      <c r="D84" s="87"/>
      <c r="E84" s="136">
        <v>45733</v>
      </c>
      <c r="F84" s="137">
        <f>IF(ISBLANK(E84)," - ",IF(G84=0,E84,E84+G84-1))</f>
        <v>45733</v>
      </c>
      <c r="G84" s="138">
        <v>1</v>
      </c>
      <c r="H84" s="140">
        <v>0</v>
      </c>
      <c r="I84" s="139">
        <f t="shared" si="65"/>
        <v>1</v>
      </c>
      <c r="J84" s="90"/>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100"/>
      <c r="BH84" s="85"/>
      <c r="BI84" s="85"/>
      <c r="BJ84" s="85"/>
      <c r="BK84" s="85"/>
      <c r="BL84" s="85"/>
      <c r="BM84" s="85"/>
      <c r="BN84" s="85"/>
      <c r="BO84" s="85"/>
      <c r="BP84" s="85"/>
      <c r="BQ84" s="85"/>
      <c r="BR84" s="85"/>
      <c r="BS84" s="85"/>
      <c r="BT84" s="85"/>
      <c r="BU84" s="100"/>
      <c r="BV84" s="85"/>
      <c r="BW84" s="85"/>
      <c r="BX84" s="85"/>
      <c r="BY84" s="85"/>
      <c r="BZ84" s="85"/>
      <c r="CA84" s="85"/>
      <c r="CB84" s="85"/>
      <c r="CC84" s="85"/>
      <c r="CD84" s="85"/>
      <c r="CE84" s="85"/>
      <c r="CF84" s="85"/>
      <c r="CG84" s="85"/>
      <c r="CH84" s="85"/>
      <c r="CI84" s="100"/>
      <c r="CJ84" s="85"/>
      <c r="CK84" s="85"/>
      <c r="CL84" s="85"/>
      <c r="CM84" s="85"/>
      <c r="CN84" s="85"/>
      <c r="CO84" s="85"/>
      <c r="CP84" s="85"/>
    </row>
    <row r="85" spans="1:94" s="5" customFormat="1" ht="17.5">
      <c r="A85"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85" s="120" t="s">
        <v>167</v>
      </c>
      <c r="C85" s="86"/>
      <c r="D85" s="87"/>
      <c r="E85" s="136">
        <v>45733</v>
      </c>
      <c r="F85" s="137">
        <f>IF(ISBLANK(E85)," - ",IF(G85=0,E85,E85+G85-1))</f>
        <v>45735</v>
      </c>
      <c r="G85" s="138">
        <v>3</v>
      </c>
      <c r="H85" s="140">
        <v>0</v>
      </c>
      <c r="I85" s="139">
        <f t="shared" si="65"/>
        <v>3</v>
      </c>
      <c r="J85" s="90"/>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100"/>
      <c r="BH85" s="85"/>
      <c r="BI85" s="85"/>
      <c r="BJ85" s="85"/>
      <c r="BK85" s="85"/>
      <c r="BL85" s="85"/>
      <c r="BM85" s="85"/>
      <c r="BN85" s="85"/>
      <c r="BO85" s="85"/>
      <c r="BP85" s="85"/>
      <c r="BQ85" s="85"/>
      <c r="BR85" s="85"/>
      <c r="BS85" s="85"/>
      <c r="BT85" s="85"/>
      <c r="BU85" s="100"/>
      <c r="BV85" s="85"/>
      <c r="BW85" s="85"/>
      <c r="BX85" s="85"/>
      <c r="BY85" s="85"/>
      <c r="BZ85" s="85"/>
      <c r="CA85" s="85"/>
      <c r="CB85" s="85"/>
      <c r="CC85" s="85"/>
      <c r="CD85" s="85"/>
      <c r="CE85" s="85"/>
      <c r="CF85" s="85"/>
      <c r="CG85" s="85"/>
      <c r="CH85" s="85"/>
      <c r="CI85" s="100"/>
      <c r="CJ85" s="85"/>
      <c r="CK85" s="85"/>
      <c r="CL85" s="85"/>
      <c r="CM85" s="85"/>
      <c r="CN85" s="85"/>
      <c r="CO85" s="85"/>
      <c r="CP85" s="85"/>
    </row>
    <row r="86" spans="1:94" s="5" customFormat="1" ht="17.5">
      <c r="A86" s="99"/>
      <c r="B86" s="124" t="s">
        <v>152</v>
      </c>
      <c r="C86" s="86"/>
      <c r="D86" s="87"/>
      <c r="E86" s="117"/>
      <c r="F86" s="118"/>
      <c r="G86" s="88"/>
      <c r="H86" s="140">
        <v>0</v>
      </c>
      <c r="I86" s="89"/>
      <c r="J86" s="90"/>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100"/>
      <c r="BH86" s="85"/>
      <c r="BI86" s="85"/>
      <c r="BJ86" s="85"/>
      <c r="BK86" s="85"/>
      <c r="BL86" s="85"/>
      <c r="BM86" s="85"/>
      <c r="BN86" s="85"/>
      <c r="BO86" s="85"/>
      <c r="BP86" s="85"/>
      <c r="BQ86" s="85"/>
      <c r="BR86" s="85"/>
      <c r="BS86" s="85"/>
      <c r="BT86" s="85"/>
      <c r="BU86" s="100"/>
      <c r="BV86" s="85"/>
      <c r="BW86" s="85"/>
      <c r="BX86" s="85"/>
      <c r="BY86" s="85"/>
      <c r="BZ86" s="85"/>
      <c r="CA86" s="85"/>
      <c r="CB86" s="85"/>
      <c r="CC86" s="85"/>
      <c r="CD86" s="85"/>
      <c r="CE86" s="85"/>
      <c r="CF86" s="85"/>
      <c r="CG86" s="85"/>
      <c r="CH86" s="85"/>
      <c r="CI86" s="100"/>
      <c r="CJ86" s="85"/>
      <c r="CK86" s="85"/>
      <c r="CL86" s="85"/>
      <c r="CM86" s="85"/>
      <c r="CN86" s="85"/>
      <c r="CO86" s="85"/>
      <c r="CP86" s="85"/>
    </row>
    <row r="87" spans="1:94" s="5" customFormat="1" ht="17.5">
      <c r="A87"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87" s="120" t="s">
        <v>153</v>
      </c>
      <c r="C87" s="86"/>
      <c r="D87" s="87"/>
      <c r="E87" s="136">
        <v>45737</v>
      </c>
      <c r="F87" s="137">
        <f>IF(ISBLANK(E87)," - ",IF(G87=0,E87,E87+G87-1))</f>
        <v>45739</v>
      </c>
      <c r="G87" s="138">
        <v>3</v>
      </c>
      <c r="H87" s="140">
        <v>0</v>
      </c>
      <c r="I87" s="139">
        <f t="shared" ref="I87:I92" si="66">IF(OR(F87=0,E87=0)," - ",NETWORKDAYS(E87,F87))</f>
        <v>1</v>
      </c>
      <c r="J87" s="90"/>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100"/>
      <c r="BH87" s="85"/>
      <c r="BI87" s="85"/>
      <c r="BJ87" s="85"/>
      <c r="BK87" s="85"/>
      <c r="BL87" s="85"/>
      <c r="BM87" s="85"/>
      <c r="BN87" s="85"/>
      <c r="BO87" s="85"/>
      <c r="BP87" s="85"/>
      <c r="BQ87" s="85"/>
      <c r="BR87" s="85"/>
      <c r="BS87" s="85"/>
      <c r="BT87" s="85"/>
      <c r="BU87" s="100"/>
      <c r="BV87" s="85"/>
      <c r="BW87" s="85"/>
      <c r="BX87" s="85"/>
      <c r="BY87" s="85"/>
      <c r="BZ87" s="85"/>
      <c r="CA87" s="85"/>
      <c r="CB87" s="85"/>
      <c r="CC87" s="85"/>
      <c r="CD87" s="85"/>
      <c r="CE87" s="85"/>
      <c r="CF87" s="85"/>
      <c r="CG87" s="85"/>
      <c r="CH87" s="85"/>
      <c r="CI87" s="100"/>
      <c r="CJ87" s="85"/>
      <c r="CK87" s="85"/>
      <c r="CL87" s="85"/>
      <c r="CM87" s="85"/>
      <c r="CN87" s="85"/>
      <c r="CO87" s="85"/>
      <c r="CP87" s="85"/>
    </row>
    <row r="88" spans="1:94" s="5" customFormat="1" ht="17.5">
      <c r="A88"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88" s="120" t="s">
        <v>155</v>
      </c>
      <c r="C88" s="86"/>
      <c r="D88" s="87"/>
      <c r="E88" s="136">
        <v>45738</v>
      </c>
      <c r="F88" s="137">
        <f>IF(ISBLANK(E88)," - ",IF(G88=0,E88,E88+G88-1))</f>
        <v>45740</v>
      </c>
      <c r="G88" s="138">
        <v>3</v>
      </c>
      <c r="H88" s="140">
        <v>0</v>
      </c>
      <c r="I88" s="139">
        <f t="shared" si="66"/>
        <v>1</v>
      </c>
      <c r="J88" s="90"/>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100"/>
      <c r="BH88" s="85"/>
      <c r="BI88" s="85"/>
      <c r="BJ88" s="85"/>
      <c r="BK88" s="85"/>
      <c r="BL88" s="85"/>
      <c r="BM88" s="85"/>
      <c r="BN88" s="85"/>
      <c r="BO88" s="85"/>
      <c r="BP88" s="85"/>
      <c r="BQ88" s="85"/>
      <c r="BR88" s="85"/>
      <c r="BS88" s="85"/>
      <c r="BT88" s="85"/>
      <c r="BU88" s="100"/>
      <c r="BV88" s="85"/>
      <c r="BW88" s="85"/>
      <c r="BX88" s="85"/>
      <c r="BY88" s="85"/>
      <c r="BZ88" s="85"/>
      <c r="CA88" s="85"/>
      <c r="CB88" s="85"/>
      <c r="CC88" s="85"/>
      <c r="CD88" s="85"/>
      <c r="CE88" s="85"/>
      <c r="CF88" s="85"/>
      <c r="CG88" s="85"/>
      <c r="CH88" s="85"/>
      <c r="CI88" s="100"/>
      <c r="CJ88" s="85"/>
      <c r="CK88" s="85"/>
      <c r="CL88" s="85"/>
      <c r="CM88" s="85"/>
      <c r="CN88" s="85"/>
      <c r="CO88" s="85"/>
      <c r="CP88" s="85"/>
    </row>
    <row r="89" spans="1:94" s="5" customFormat="1" ht="17.5">
      <c r="A89" s="99"/>
      <c r="B89" s="120" t="s">
        <v>168</v>
      </c>
      <c r="C89" s="86"/>
      <c r="D89" s="87"/>
      <c r="E89" s="136">
        <v>45736</v>
      </c>
      <c r="F89" s="137">
        <f>IF(ISBLANK(E89)," - ",IF(G89=0,E89,E89+G89-1))</f>
        <v>45736</v>
      </c>
      <c r="G89" s="138">
        <v>1</v>
      </c>
      <c r="H89" s="140">
        <v>0</v>
      </c>
      <c r="I89" s="139">
        <f t="shared" si="66"/>
        <v>1</v>
      </c>
      <c r="J89" s="90"/>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100"/>
      <c r="BH89" s="85"/>
      <c r="BI89" s="85"/>
      <c r="BJ89" s="85"/>
      <c r="BK89" s="85"/>
      <c r="BL89" s="85"/>
      <c r="BM89" s="85"/>
      <c r="BN89" s="85"/>
      <c r="BO89" s="85"/>
      <c r="BP89" s="85"/>
      <c r="BQ89" s="85"/>
      <c r="BR89" s="85"/>
      <c r="BS89" s="85"/>
      <c r="BT89" s="85"/>
      <c r="BU89" s="100"/>
      <c r="BV89" s="85"/>
      <c r="BW89" s="85"/>
      <c r="BX89" s="85"/>
      <c r="BY89" s="85"/>
      <c r="BZ89" s="85"/>
      <c r="CA89" s="85"/>
      <c r="CB89" s="85"/>
      <c r="CC89" s="85"/>
      <c r="CD89" s="85"/>
      <c r="CE89" s="85"/>
      <c r="CF89" s="85"/>
      <c r="CG89" s="85"/>
      <c r="CH89" s="85"/>
      <c r="CI89" s="100"/>
      <c r="CJ89" s="85"/>
      <c r="CK89" s="85"/>
      <c r="CL89" s="85"/>
      <c r="CM89" s="85"/>
      <c r="CN89" s="85"/>
      <c r="CO89" s="85"/>
      <c r="CP89" s="85"/>
    </row>
    <row r="90" spans="1:94" s="5" customFormat="1" ht="17.5">
      <c r="A90"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90" s="120" t="s">
        <v>174</v>
      </c>
      <c r="C90" s="86"/>
      <c r="D90" s="87"/>
      <c r="E90" s="136">
        <v>45737</v>
      </c>
      <c r="F90" s="137">
        <f>IF(ISBLANK(E90)," - ",IF(G90=0,E90,E90+G90-1))</f>
        <v>45738</v>
      </c>
      <c r="G90" s="138">
        <v>2</v>
      </c>
      <c r="H90" s="140">
        <v>0</v>
      </c>
      <c r="I90" s="139">
        <f t="shared" si="66"/>
        <v>1</v>
      </c>
      <c r="J90" s="90"/>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100"/>
      <c r="BH90" s="85"/>
      <c r="BI90" s="85"/>
      <c r="BJ90" s="85"/>
      <c r="BK90" s="85"/>
      <c r="BL90" s="85"/>
      <c r="BM90" s="85"/>
      <c r="BN90" s="85"/>
      <c r="BO90" s="85"/>
      <c r="BP90" s="85"/>
      <c r="BQ90" s="85"/>
      <c r="BR90" s="85"/>
      <c r="BS90" s="85"/>
      <c r="BT90" s="85"/>
      <c r="BU90" s="100"/>
      <c r="BV90" s="85"/>
      <c r="BW90" s="85"/>
      <c r="BX90" s="85"/>
      <c r="BY90" s="85"/>
      <c r="BZ90" s="85"/>
      <c r="CA90" s="85"/>
      <c r="CB90" s="85"/>
      <c r="CC90" s="85"/>
      <c r="CD90" s="85"/>
      <c r="CE90" s="85"/>
      <c r="CF90" s="85"/>
      <c r="CG90" s="85"/>
      <c r="CH90" s="85"/>
      <c r="CI90" s="100"/>
      <c r="CJ90" s="85"/>
      <c r="CK90" s="85"/>
      <c r="CL90" s="85"/>
      <c r="CM90" s="85"/>
      <c r="CN90" s="85"/>
      <c r="CO90" s="85"/>
      <c r="CP90" s="85"/>
    </row>
    <row r="91" spans="1:94" s="5" customFormat="1" ht="17.5">
      <c r="A91"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91" s="120" t="s">
        <v>170</v>
      </c>
      <c r="C91" s="86"/>
      <c r="D91" s="87"/>
      <c r="E91" s="136">
        <v>45739</v>
      </c>
      <c r="F91" s="137">
        <f>IF(ISBLANK(E91)," - ",IF(G91=0,E91,E91+G91-1))</f>
        <v>45742</v>
      </c>
      <c r="G91" s="138">
        <v>4</v>
      </c>
      <c r="H91" s="140">
        <v>0</v>
      </c>
      <c r="I91" s="139">
        <f t="shared" si="66"/>
        <v>3</v>
      </c>
      <c r="J91" s="90"/>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100"/>
      <c r="BH91" s="85"/>
      <c r="BI91" s="85"/>
      <c r="BJ91" s="85"/>
      <c r="BK91" s="85"/>
      <c r="BL91" s="85"/>
      <c r="BM91" s="85"/>
      <c r="BN91" s="85"/>
      <c r="BO91" s="85"/>
      <c r="BP91" s="85"/>
      <c r="BQ91" s="85"/>
      <c r="BR91" s="85"/>
      <c r="BS91" s="85"/>
      <c r="BT91" s="85"/>
      <c r="BU91" s="100"/>
      <c r="BV91" s="85"/>
      <c r="BW91" s="85"/>
      <c r="BX91" s="85"/>
      <c r="BY91" s="85"/>
      <c r="BZ91" s="85"/>
      <c r="CA91" s="85"/>
      <c r="CB91" s="85"/>
      <c r="CC91" s="85"/>
      <c r="CD91" s="85"/>
      <c r="CE91" s="85"/>
      <c r="CF91" s="85"/>
      <c r="CG91" s="85"/>
      <c r="CH91" s="85"/>
      <c r="CI91" s="100"/>
      <c r="CJ91" s="85"/>
      <c r="CK91" s="85"/>
      <c r="CL91" s="85"/>
      <c r="CM91" s="85"/>
      <c r="CN91" s="85"/>
      <c r="CO91" s="85"/>
      <c r="CP91" s="85"/>
    </row>
    <row r="92" spans="1:94" s="5" customFormat="1" ht="17.5">
      <c r="A92"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92" s="120" t="s">
        <v>171</v>
      </c>
      <c r="C92" s="86"/>
      <c r="D92" s="87"/>
      <c r="E92" s="136">
        <v>45754</v>
      </c>
      <c r="F92" s="137">
        <f>IF(ISBLANK(E92)," - ",IF(G92=0,E92,E92+G92-1))</f>
        <v>45755</v>
      </c>
      <c r="G92" s="138">
        <v>2</v>
      </c>
      <c r="H92" s="140">
        <v>0</v>
      </c>
      <c r="I92" s="139">
        <f t="shared" si="66"/>
        <v>2</v>
      </c>
      <c r="J92" s="90"/>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100"/>
      <c r="BH92" s="85"/>
      <c r="BI92" s="85"/>
      <c r="BJ92" s="85"/>
      <c r="BK92" s="85"/>
      <c r="BL92" s="85"/>
      <c r="BM92" s="85"/>
      <c r="BN92" s="85"/>
      <c r="BO92" s="85"/>
      <c r="BP92" s="85"/>
      <c r="BQ92" s="85"/>
      <c r="BR92" s="85"/>
      <c r="BS92" s="85"/>
      <c r="BT92" s="85"/>
      <c r="BU92" s="100"/>
      <c r="BV92" s="85"/>
      <c r="BW92" s="85"/>
      <c r="BX92" s="85"/>
      <c r="BY92" s="85"/>
      <c r="BZ92" s="85"/>
      <c r="CA92" s="85"/>
      <c r="CB92" s="85"/>
      <c r="CC92" s="85"/>
      <c r="CD92" s="85"/>
      <c r="CE92" s="85"/>
      <c r="CF92" s="85"/>
      <c r="CG92" s="85"/>
      <c r="CH92" s="85"/>
      <c r="CI92" s="100"/>
      <c r="CJ92" s="85"/>
      <c r="CK92" s="85"/>
      <c r="CL92" s="85"/>
      <c r="CM92" s="85"/>
      <c r="CN92" s="85"/>
      <c r="CO92" s="85"/>
      <c r="CP92" s="85"/>
    </row>
    <row r="93" spans="1:94" s="5" customFormat="1" ht="17.5">
      <c r="A93" s="99"/>
      <c r="B93" s="124" t="s">
        <v>156</v>
      </c>
      <c r="C93" s="86"/>
      <c r="D93" s="87"/>
      <c r="E93" s="117"/>
      <c r="F93" s="118"/>
      <c r="G93" s="88"/>
      <c r="H93" s="140">
        <v>0</v>
      </c>
      <c r="I93" s="89"/>
      <c r="J93" s="90"/>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100"/>
      <c r="BH93" s="85"/>
      <c r="BI93" s="85"/>
      <c r="BJ93" s="85"/>
      <c r="BK93" s="85"/>
      <c r="BL93" s="85"/>
      <c r="BM93" s="85"/>
      <c r="BN93" s="85"/>
      <c r="BO93" s="85"/>
      <c r="BP93" s="85"/>
      <c r="BQ93" s="85"/>
      <c r="BR93" s="85"/>
      <c r="BS93" s="85"/>
      <c r="BT93" s="85"/>
      <c r="BU93" s="100"/>
      <c r="BV93" s="85"/>
      <c r="BW93" s="85"/>
      <c r="BX93" s="85"/>
      <c r="BY93" s="85"/>
      <c r="BZ93" s="85"/>
      <c r="CA93" s="85"/>
      <c r="CB93" s="85"/>
      <c r="CC93" s="85"/>
      <c r="CD93" s="85"/>
      <c r="CE93" s="85"/>
      <c r="CF93" s="85"/>
      <c r="CG93" s="85"/>
      <c r="CH93" s="85"/>
      <c r="CI93" s="100"/>
      <c r="CJ93" s="85"/>
      <c r="CK93" s="85"/>
      <c r="CL93" s="85"/>
      <c r="CM93" s="85"/>
      <c r="CN93" s="85"/>
      <c r="CO93" s="85"/>
      <c r="CP93" s="85"/>
    </row>
    <row r="94" spans="1:94" s="5" customFormat="1" ht="17.5">
      <c r="A94"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94" s="120" t="s">
        <v>157</v>
      </c>
      <c r="C94" s="86"/>
      <c r="D94" s="87"/>
      <c r="E94" s="136">
        <v>45736</v>
      </c>
      <c r="F94" s="137">
        <f>IF(ISBLANK(E94)," - ",IF(G94=0,E94,E94+G94-1))</f>
        <v>45738</v>
      </c>
      <c r="G94" s="138">
        <v>3</v>
      </c>
      <c r="H94" s="140">
        <v>0</v>
      </c>
      <c r="I94" s="139">
        <f t="shared" ref="I94:I96" si="67">IF(OR(F94=0,E94=0)," - ",NETWORKDAYS(E94,F94))</f>
        <v>2</v>
      </c>
      <c r="J94" s="90"/>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100"/>
      <c r="BH94" s="85"/>
      <c r="BI94" s="85"/>
      <c r="BJ94" s="85"/>
      <c r="BK94" s="85"/>
      <c r="BL94" s="85"/>
      <c r="BM94" s="85"/>
      <c r="BN94" s="85"/>
      <c r="BO94" s="85"/>
      <c r="BP94" s="85"/>
      <c r="BQ94" s="85"/>
      <c r="BR94" s="85"/>
      <c r="BS94" s="85"/>
      <c r="BT94" s="85"/>
      <c r="BU94" s="100"/>
      <c r="BV94" s="85"/>
      <c r="BW94" s="85"/>
      <c r="BX94" s="85"/>
      <c r="BY94" s="85"/>
      <c r="BZ94" s="85"/>
      <c r="CA94" s="85"/>
      <c r="CB94" s="85"/>
      <c r="CC94" s="85"/>
      <c r="CD94" s="85"/>
      <c r="CE94" s="85"/>
      <c r="CF94" s="85"/>
      <c r="CG94" s="85"/>
      <c r="CH94" s="85"/>
      <c r="CI94" s="100"/>
      <c r="CJ94" s="85"/>
      <c r="CK94" s="85"/>
      <c r="CL94" s="85"/>
      <c r="CM94" s="85"/>
      <c r="CN94" s="85"/>
      <c r="CO94" s="85"/>
      <c r="CP94" s="85"/>
    </row>
    <row r="95" spans="1:94" s="5" customFormat="1" ht="17.5">
      <c r="A95"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95" s="120" t="s">
        <v>172</v>
      </c>
      <c r="C95" s="86"/>
      <c r="D95" s="87"/>
      <c r="E95" s="136">
        <v>45738</v>
      </c>
      <c r="F95" s="137">
        <f>IF(ISBLANK(E95)," - ",IF(G95=0,E95,E95+G95-1))</f>
        <v>45738</v>
      </c>
      <c r="G95" s="138">
        <v>1</v>
      </c>
      <c r="H95" s="140">
        <v>0</v>
      </c>
      <c r="I95" s="139">
        <f t="shared" si="67"/>
        <v>0</v>
      </c>
      <c r="J95" s="90"/>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100"/>
      <c r="BH95" s="85"/>
      <c r="BI95" s="85"/>
      <c r="BJ95" s="85"/>
      <c r="BK95" s="85"/>
      <c r="BL95" s="85"/>
      <c r="BM95" s="85"/>
      <c r="BN95" s="85"/>
      <c r="BO95" s="85"/>
      <c r="BP95" s="85"/>
      <c r="BQ95" s="85"/>
      <c r="BR95" s="85"/>
      <c r="BS95" s="85"/>
      <c r="BT95" s="85"/>
      <c r="BU95" s="100"/>
      <c r="BV95" s="85"/>
      <c r="BW95" s="85"/>
      <c r="BX95" s="85"/>
      <c r="BY95" s="85"/>
      <c r="BZ95" s="85"/>
      <c r="CA95" s="85"/>
      <c r="CB95" s="85"/>
      <c r="CC95" s="85"/>
      <c r="CD95" s="85"/>
      <c r="CE95" s="85"/>
      <c r="CF95" s="85"/>
      <c r="CG95" s="85"/>
      <c r="CH95" s="85"/>
      <c r="CI95" s="100"/>
      <c r="CJ95" s="85"/>
      <c r="CK95" s="85"/>
      <c r="CL95" s="85"/>
      <c r="CM95" s="85"/>
      <c r="CN95" s="85"/>
      <c r="CO95" s="85"/>
      <c r="CP95" s="85"/>
    </row>
    <row r="96" spans="1:94" s="5" customFormat="1" ht="17.5">
      <c r="A96"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96" s="120" t="s">
        <v>159</v>
      </c>
      <c r="C96" s="86"/>
      <c r="D96" s="87"/>
      <c r="E96" s="136">
        <v>45743</v>
      </c>
      <c r="F96" s="137">
        <f>IF(ISBLANK(E96)," - ",IF(G96=0,E96,E96+G96-1))</f>
        <v>45743</v>
      </c>
      <c r="G96" s="138">
        <v>1</v>
      </c>
      <c r="H96" s="140">
        <v>0</v>
      </c>
      <c r="I96" s="139">
        <f t="shared" si="67"/>
        <v>1</v>
      </c>
      <c r="J96" s="90"/>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100"/>
      <c r="BH96" s="85"/>
      <c r="BI96" s="85"/>
      <c r="BJ96" s="85"/>
      <c r="BK96" s="85"/>
      <c r="BL96" s="85"/>
      <c r="BM96" s="85"/>
      <c r="BN96" s="85"/>
      <c r="BO96" s="85"/>
      <c r="BP96" s="85"/>
      <c r="BQ96" s="85"/>
      <c r="BR96" s="85"/>
      <c r="BS96" s="85"/>
      <c r="BT96" s="85"/>
      <c r="BU96" s="100"/>
      <c r="BV96" s="85"/>
      <c r="BW96" s="85"/>
      <c r="BX96" s="85"/>
      <c r="BY96" s="85"/>
      <c r="BZ96" s="85"/>
      <c r="CA96" s="85"/>
      <c r="CB96" s="85"/>
      <c r="CC96" s="85"/>
      <c r="CD96" s="85"/>
      <c r="CE96" s="85"/>
      <c r="CF96" s="85"/>
      <c r="CG96" s="85"/>
      <c r="CH96" s="85"/>
      <c r="CI96" s="100"/>
      <c r="CJ96" s="85"/>
      <c r="CK96" s="85"/>
      <c r="CL96" s="85"/>
      <c r="CM96" s="85"/>
      <c r="CN96" s="85"/>
      <c r="CO96" s="85"/>
      <c r="CP96" s="85"/>
    </row>
    <row r="97" spans="1:94" s="5" customFormat="1" ht="17.5">
      <c r="A97" s="99"/>
      <c r="B97" s="124" t="s">
        <v>160</v>
      </c>
      <c r="C97" s="86"/>
      <c r="D97" s="87"/>
      <c r="E97" s="117"/>
      <c r="F97" s="118"/>
      <c r="G97" s="88"/>
      <c r="H97" s="140">
        <v>0</v>
      </c>
      <c r="I97" s="89"/>
      <c r="J97" s="90"/>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100"/>
      <c r="BH97" s="85"/>
      <c r="BI97" s="85"/>
      <c r="BJ97" s="85"/>
      <c r="BK97" s="85"/>
      <c r="BL97" s="85"/>
      <c r="BM97" s="85"/>
      <c r="BN97" s="85"/>
      <c r="BO97" s="85"/>
      <c r="BP97" s="85"/>
      <c r="BQ97" s="85"/>
      <c r="BR97" s="85"/>
      <c r="BS97" s="85"/>
      <c r="BT97" s="85"/>
      <c r="BU97" s="100"/>
      <c r="BV97" s="85"/>
      <c r="BW97" s="85"/>
      <c r="BX97" s="85"/>
      <c r="BY97" s="85"/>
      <c r="BZ97" s="85"/>
      <c r="CA97" s="85"/>
      <c r="CB97" s="85"/>
      <c r="CC97" s="85"/>
      <c r="CD97" s="85"/>
      <c r="CE97" s="85"/>
      <c r="CF97" s="85"/>
      <c r="CG97" s="85"/>
      <c r="CH97" s="85"/>
      <c r="CI97" s="100"/>
      <c r="CJ97" s="85"/>
      <c r="CK97" s="85"/>
      <c r="CL97" s="85"/>
      <c r="CM97" s="85"/>
      <c r="CN97" s="85"/>
      <c r="CO97" s="85"/>
      <c r="CP97" s="85"/>
    </row>
    <row r="98" spans="1:94" s="5" customFormat="1" ht="17.5">
      <c r="A98"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98" s="120" t="s">
        <v>161</v>
      </c>
      <c r="C98" s="86"/>
      <c r="D98" s="87"/>
      <c r="E98" s="136">
        <v>45743</v>
      </c>
      <c r="F98" s="137">
        <f t="shared" ref="F98:F99" si="68">IF(ISBLANK(E98)," - ",IF(G98=0,E98,E98+G98-1))</f>
        <v>45743</v>
      </c>
      <c r="G98" s="138">
        <v>1</v>
      </c>
      <c r="H98" s="140">
        <v>0</v>
      </c>
      <c r="I98" s="139">
        <f t="shared" ref="I98:I99" si="69">IF(OR(F98=0,E98=0)," - ",NETWORKDAYS(E98,F98))</f>
        <v>1</v>
      </c>
      <c r="J98" s="90"/>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100"/>
      <c r="BH98" s="85"/>
      <c r="BI98" s="85"/>
      <c r="BJ98" s="85"/>
      <c r="BK98" s="85"/>
      <c r="BL98" s="85"/>
      <c r="BM98" s="85"/>
      <c r="BN98" s="85"/>
      <c r="BO98" s="85"/>
      <c r="BP98" s="85"/>
      <c r="BQ98" s="85"/>
      <c r="BR98" s="85"/>
      <c r="BS98" s="85"/>
      <c r="BT98" s="85"/>
      <c r="BU98" s="100"/>
      <c r="BV98" s="85"/>
      <c r="BW98" s="85"/>
      <c r="BX98" s="85"/>
      <c r="BY98" s="85"/>
      <c r="BZ98" s="85"/>
      <c r="CA98" s="85"/>
      <c r="CB98" s="85"/>
      <c r="CC98" s="85"/>
      <c r="CD98" s="85"/>
      <c r="CE98" s="85"/>
      <c r="CF98" s="85"/>
      <c r="CG98" s="85"/>
      <c r="CH98" s="85"/>
      <c r="CI98" s="100"/>
      <c r="CJ98" s="85"/>
      <c r="CK98" s="85"/>
      <c r="CL98" s="85"/>
      <c r="CM98" s="85"/>
      <c r="CN98" s="85"/>
      <c r="CO98" s="85"/>
      <c r="CP98" s="85"/>
    </row>
    <row r="99" spans="1:94" s="5" customFormat="1" ht="17.5">
      <c r="A99"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99" s="120" t="s">
        <v>162</v>
      </c>
      <c r="C99" s="86"/>
      <c r="D99" s="87"/>
      <c r="E99" s="136">
        <v>45744</v>
      </c>
      <c r="F99" s="137">
        <f t="shared" si="68"/>
        <v>45744</v>
      </c>
      <c r="G99" s="138">
        <v>1</v>
      </c>
      <c r="H99" s="140">
        <v>0</v>
      </c>
      <c r="I99" s="139">
        <f t="shared" si="69"/>
        <v>1</v>
      </c>
      <c r="J99" s="90"/>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100"/>
      <c r="BH99" s="85"/>
      <c r="BI99" s="85"/>
      <c r="BJ99" s="85"/>
      <c r="BK99" s="85"/>
      <c r="BL99" s="85"/>
      <c r="BM99" s="85"/>
      <c r="BN99" s="85"/>
      <c r="BO99" s="85"/>
      <c r="BP99" s="85"/>
      <c r="BQ99" s="85"/>
      <c r="BR99" s="85"/>
      <c r="BS99" s="85"/>
      <c r="BT99" s="85"/>
      <c r="BU99" s="100"/>
      <c r="BV99" s="85"/>
      <c r="BW99" s="85"/>
      <c r="BX99" s="85"/>
      <c r="BY99" s="85"/>
      <c r="BZ99" s="85"/>
      <c r="CA99" s="85"/>
      <c r="CB99" s="85"/>
      <c r="CC99" s="85"/>
      <c r="CD99" s="85"/>
      <c r="CE99" s="85"/>
      <c r="CF99" s="85"/>
      <c r="CG99" s="85"/>
      <c r="CH99" s="85"/>
      <c r="CI99" s="100"/>
      <c r="CJ99" s="85"/>
      <c r="CK99" s="85"/>
      <c r="CL99" s="85"/>
      <c r="CM99" s="85"/>
      <c r="CN99" s="85"/>
      <c r="CO99" s="85"/>
      <c r="CP99" s="85"/>
    </row>
    <row r="100" spans="1:94" s="5" customFormat="1" ht="17.5">
      <c r="A100" s="99"/>
      <c r="B100" s="120"/>
      <c r="C100" s="86"/>
      <c r="D100" s="87"/>
      <c r="E100" s="117"/>
      <c r="F100" s="118"/>
      <c r="G100" s="88"/>
      <c r="H100" s="140">
        <v>0</v>
      </c>
      <c r="I100" s="89"/>
      <c r="J100" s="90"/>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100"/>
      <c r="BH100" s="85"/>
      <c r="BI100" s="85"/>
      <c r="BJ100" s="85"/>
      <c r="BK100" s="85"/>
      <c r="BL100" s="85"/>
      <c r="BM100" s="85"/>
      <c r="BN100" s="85"/>
      <c r="BO100" s="85"/>
      <c r="BP100" s="85"/>
      <c r="BQ100" s="85"/>
      <c r="BR100" s="85"/>
      <c r="BS100" s="85"/>
      <c r="BT100" s="85"/>
      <c r="BU100" s="100"/>
      <c r="BV100" s="85"/>
      <c r="BW100" s="85"/>
      <c r="BX100" s="85"/>
      <c r="BY100" s="85"/>
      <c r="BZ100" s="85"/>
      <c r="CA100" s="85"/>
      <c r="CB100" s="85"/>
      <c r="CC100" s="85"/>
      <c r="CD100" s="85"/>
      <c r="CE100" s="85"/>
      <c r="CF100" s="85"/>
      <c r="CG100" s="85"/>
      <c r="CH100" s="85"/>
      <c r="CI100" s="100"/>
      <c r="CJ100" s="85"/>
      <c r="CK100" s="85"/>
      <c r="CL100" s="85"/>
      <c r="CM100" s="85"/>
      <c r="CN100" s="85"/>
      <c r="CO100" s="85"/>
      <c r="CP100" s="85"/>
    </row>
    <row r="101" spans="1:94" s="5" customFormat="1" ht="17.5">
      <c r="A101" s="99"/>
      <c r="B101" s="120"/>
      <c r="C101" s="86"/>
      <c r="D101" s="87"/>
      <c r="E101" s="117"/>
      <c r="F101" s="118"/>
      <c r="G101" s="88"/>
      <c r="H101" s="140">
        <v>0</v>
      </c>
      <c r="I101" s="89"/>
      <c r="J101" s="90"/>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100"/>
      <c r="BH101" s="85"/>
      <c r="BI101" s="85"/>
      <c r="BJ101" s="85"/>
      <c r="BK101" s="85"/>
      <c r="BL101" s="85"/>
      <c r="BM101" s="85"/>
      <c r="BN101" s="85"/>
      <c r="BO101" s="85"/>
      <c r="BP101" s="85"/>
      <c r="BQ101" s="85"/>
      <c r="BR101" s="85"/>
      <c r="BS101" s="85"/>
      <c r="BT101" s="85"/>
      <c r="BU101" s="100"/>
      <c r="BV101" s="85"/>
      <c r="BW101" s="85"/>
      <c r="BX101" s="85"/>
      <c r="BY101" s="85"/>
      <c r="BZ101" s="85"/>
      <c r="CA101" s="85"/>
      <c r="CB101" s="85"/>
      <c r="CC101" s="85"/>
      <c r="CD101" s="85"/>
      <c r="CE101" s="85"/>
      <c r="CF101" s="85"/>
      <c r="CG101" s="85"/>
      <c r="CH101" s="85"/>
      <c r="CI101" s="100"/>
      <c r="CJ101" s="85"/>
      <c r="CK101" s="85"/>
      <c r="CL101" s="85"/>
      <c r="CM101" s="85"/>
      <c r="CN101" s="85"/>
      <c r="CO101" s="85"/>
      <c r="CP101" s="85"/>
    </row>
    <row r="102" spans="1:94" s="4" customFormat="1" ht="17.5">
      <c r="A102" s="97">
        <v>5</v>
      </c>
      <c r="B102" s="119" t="s">
        <v>139</v>
      </c>
      <c r="C102" s="114" t="s">
        <v>136</v>
      </c>
      <c r="D102" s="79"/>
      <c r="E102" s="136">
        <v>45743</v>
      </c>
      <c r="F102" s="137">
        <f t="shared" ref="F102:F103" si="70">IF(ISBLANK(E102)," - ",IF(G102=0,E102,E102+G102-1))</f>
        <v>45743</v>
      </c>
      <c r="G102" s="138">
        <v>1</v>
      </c>
      <c r="H102" s="140">
        <v>0</v>
      </c>
      <c r="I102" s="139">
        <f t="shared" ref="I102:I103" si="71">IF(OR(F102=0,E102=0)," - ",NETWORKDAYS(E102,F102))</f>
        <v>1</v>
      </c>
      <c r="J102" s="83"/>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98"/>
      <c r="BH102" s="84"/>
      <c r="BI102" s="84"/>
      <c r="BJ102" s="84"/>
      <c r="BK102" s="84"/>
      <c r="BL102" s="84"/>
      <c r="BM102" s="84"/>
      <c r="BN102" s="84"/>
      <c r="BO102" s="84"/>
      <c r="BP102" s="84"/>
      <c r="BQ102" s="84"/>
      <c r="BR102" s="84"/>
      <c r="BS102" s="84"/>
      <c r="BT102" s="84"/>
      <c r="BU102" s="98"/>
      <c r="BV102" s="84"/>
      <c r="BW102" s="84"/>
      <c r="BX102" s="84"/>
      <c r="BY102" s="84"/>
      <c r="BZ102" s="84"/>
      <c r="CA102" s="84"/>
      <c r="CB102" s="84"/>
      <c r="CC102" s="84"/>
      <c r="CD102" s="84"/>
      <c r="CE102" s="84"/>
      <c r="CF102" s="84"/>
      <c r="CG102" s="84"/>
      <c r="CH102" s="84"/>
      <c r="CI102" s="98"/>
      <c r="CJ102" s="84"/>
      <c r="CK102" s="84"/>
      <c r="CL102" s="84"/>
      <c r="CM102" s="84"/>
      <c r="CN102" s="84"/>
      <c r="CO102" s="84"/>
      <c r="CP102" s="84"/>
    </row>
    <row r="103" spans="1:94" s="5" customFormat="1" ht="17.5">
      <c r="A103"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103" s="120" t="s">
        <v>145</v>
      </c>
      <c r="C103" s="86"/>
      <c r="D103" s="87"/>
      <c r="E103" s="136">
        <v>45744</v>
      </c>
      <c r="F103" s="137">
        <f t="shared" si="70"/>
        <v>45744</v>
      </c>
      <c r="G103" s="138">
        <v>1</v>
      </c>
      <c r="H103" s="140">
        <v>0</v>
      </c>
      <c r="I103" s="139">
        <f t="shared" si="71"/>
        <v>1</v>
      </c>
      <c r="J103" s="90"/>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100"/>
      <c r="BH103" s="85"/>
      <c r="BI103" s="85"/>
      <c r="BJ103" s="85"/>
      <c r="BK103" s="85"/>
      <c r="BL103" s="85"/>
      <c r="BM103" s="85"/>
      <c r="BN103" s="85"/>
      <c r="BO103" s="85"/>
      <c r="BP103" s="85"/>
      <c r="BQ103" s="85"/>
      <c r="BR103" s="85"/>
      <c r="BS103" s="85"/>
      <c r="BT103" s="85"/>
      <c r="BU103" s="100"/>
      <c r="BV103" s="85"/>
      <c r="BW103" s="85"/>
      <c r="BX103" s="85"/>
      <c r="BY103" s="85"/>
      <c r="BZ103" s="85"/>
      <c r="CA103" s="85"/>
      <c r="CB103" s="85"/>
      <c r="CC103" s="85"/>
      <c r="CD103" s="85"/>
      <c r="CE103" s="85"/>
      <c r="CF103" s="85"/>
      <c r="CG103" s="85"/>
      <c r="CH103" s="85"/>
      <c r="CI103" s="100"/>
      <c r="CJ103" s="85"/>
      <c r="CK103" s="85"/>
      <c r="CL103" s="85"/>
      <c r="CM103" s="85"/>
      <c r="CN103" s="85"/>
      <c r="CO103" s="85"/>
      <c r="CP103" s="85"/>
    </row>
    <row r="104" spans="1:94" s="5" customFormat="1" ht="17.5">
      <c r="A104"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104" s="120" t="s">
        <v>146</v>
      </c>
      <c r="C104" s="86"/>
      <c r="D104" s="87"/>
      <c r="E104" s="117"/>
      <c r="F104" s="118"/>
      <c r="G104" s="88"/>
      <c r="H104" s="140">
        <v>0</v>
      </c>
      <c r="I104" s="89"/>
      <c r="J104" s="90"/>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100"/>
      <c r="BH104" s="85"/>
      <c r="BI104" s="85"/>
      <c r="BJ104" s="85"/>
      <c r="BK104" s="85"/>
      <c r="BL104" s="85"/>
      <c r="BM104" s="85"/>
      <c r="BN104" s="85"/>
      <c r="BO104" s="85"/>
      <c r="BP104" s="85"/>
      <c r="BQ104" s="85"/>
      <c r="BR104" s="85"/>
      <c r="BS104" s="85"/>
      <c r="BT104" s="85"/>
      <c r="BU104" s="100"/>
      <c r="BV104" s="85"/>
      <c r="BW104" s="85"/>
      <c r="BX104" s="85"/>
      <c r="BY104" s="85"/>
      <c r="BZ104" s="85"/>
      <c r="CA104" s="85"/>
      <c r="CB104" s="85"/>
      <c r="CC104" s="85"/>
      <c r="CD104" s="85"/>
      <c r="CE104" s="85"/>
      <c r="CF104" s="85"/>
      <c r="CG104" s="85"/>
      <c r="CH104" s="85"/>
      <c r="CI104" s="100"/>
      <c r="CJ104" s="85"/>
      <c r="CK104" s="85"/>
      <c r="CL104" s="85"/>
      <c r="CM104" s="85"/>
      <c r="CN104" s="85"/>
      <c r="CO104" s="85"/>
      <c r="CP104" s="85"/>
    </row>
    <row r="105" spans="1:94" s="5" customFormat="1" ht="17.5">
      <c r="A105"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105" s="120" t="s">
        <v>147</v>
      </c>
      <c r="C105" s="86"/>
      <c r="D105" s="87"/>
      <c r="E105" s="117"/>
      <c r="F105" s="118"/>
      <c r="G105" s="88"/>
      <c r="H105" s="140">
        <v>0</v>
      </c>
      <c r="I105" s="89"/>
      <c r="J105" s="90"/>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100"/>
      <c r="BH105" s="85"/>
      <c r="BI105" s="85"/>
      <c r="BJ105" s="85"/>
      <c r="BK105" s="85"/>
      <c r="BL105" s="85"/>
      <c r="BM105" s="85"/>
      <c r="BN105" s="85"/>
      <c r="BO105" s="85"/>
      <c r="BP105" s="85"/>
      <c r="BQ105" s="85"/>
      <c r="BR105" s="85"/>
      <c r="BS105" s="85"/>
      <c r="BT105" s="85"/>
      <c r="BU105" s="100"/>
      <c r="BV105" s="85"/>
      <c r="BW105" s="85"/>
      <c r="BX105" s="85"/>
      <c r="BY105" s="85"/>
      <c r="BZ105" s="85"/>
      <c r="CA105" s="85"/>
      <c r="CB105" s="85"/>
      <c r="CC105" s="85"/>
      <c r="CD105" s="85"/>
      <c r="CE105" s="85"/>
      <c r="CF105" s="85"/>
      <c r="CG105" s="85"/>
      <c r="CH105" s="85"/>
      <c r="CI105" s="100"/>
      <c r="CJ105" s="85"/>
      <c r="CK105" s="85"/>
      <c r="CL105" s="85"/>
      <c r="CM105" s="85"/>
      <c r="CN105" s="85"/>
      <c r="CO105" s="85"/>
      <c r="CP105" s="85"/>
    </row>
    <row r="106" spans="1:94" s="5" customFormat="1" ht="17.5">
      <c r="A106" s="99"/>
      <c r="B106" s="124" t="s">
        <v>148</v>
      </c>
      <c r="C106" s="86"/>
      <c r="D106" s="87"/>
      <c r="E106" s="117"/>
      <c r="F106" s="118"/>
      <c r="G106" s="88"/>
      <c r="H106" s="140">
        <v>0</v>
      </c>
      <c r="I106" s="89"/>
      <c r="J106" s="90"/>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100"/>
      <c r="BH106" s="85"/>
      <c r="BI106" s="85"/>
      <c r="BJ106" s="85"/>
      <c r="BK106" s="85"/>
      <c r="BL106" s="85"/>
      <c r="BM106" s="85"/>
      <c r="BN106" s="85"/>
      <c r="BO106" s="85"/>
      <c r="BP106" s="85"/>
      <c r="BQ106" s="85"/>
      <c r="BR106" s="85"/>
      <c r="BS106" s="85"/>
      <c r="BT106" s="85"/>
      <c r="BU106" s="100"/>
      <c r="BV106" s="85"/>
      <c r="BW106" s="85"/>
      <c r="BX106" s="85"/>
      <c r="BY106" s="85"/>
      <c r="BZ106" s="85"/>
      <c r="CA106" s="85"/>
      <c r="CB106" s="85"/>
      <c r="CC106" s="85"/>
      <c r="CD106" s="85"/>
      <c r="CE106" s="85"/>
      <c r="CF106" s="85"/>
      <c r="CG106" s="85"/>
      <c r="CH106" s="85"/>
      <c r="CI106" s="100"/>
      <c r="CJ106" s="85"/>
      <c r="CK106" s="85"/>
      <c r="CL106" s="85"/>
      <c r="CM106" s="85"/>
      <c r="CN106" s="85"/>
      <c r="CO106" s="85"/>
      <c r="CP106" s="85"/>
    </row>
    <row r="107" spans="1:94" s="5" customFormat="1" ht="17.5">
      <c r="A107"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107" s="120" t="s">
        <v>149</v>
      </c>
      <c r="C107" s="86"/>
      <c r="D107" s="87"/>
      <c r="E107" s="117"/>
      <c r="F107" s="118"/>
      <c r="G107" s="88"/>
      <c r="H107" s="140">
        <v>0</v>
      </c>
      <c r="I107" s="89"/>
      <c r="J107" s="90"/>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100"/>
      <c r="BH107" s="85"/>
      <c r="BI107" s="85"/>
      <c r="BJ107" s="85"/>
      <c r="BK107" s="85"/>
      <c r="BL107" s="85"/>
      <c r="BM107" s="85"/>
      <c r="BN107" s="85"/>
      <c r="BO107" s="85"/>
      <c r="BP107" s="85"/>
      <c r="BQ107" s="85"/>
      <c r="BR107" s="85"/>
      <c r="BS107" s="85"/>
      <c r="BT107" s="85"/>
      <c r="BU107" s="100"/>
      <c r="BV107" s="85"/>
      <c r="BW107" s="85"/>
      <c r="BX107" s="85"/>
      <c r="BY107" s="85"/>
      <c r="BZ107" s="85"/>
      <c r="CA107" s="85"/>
      <c r="CB107" s="85"/>
      <c r="CC107" s="85"/>
      <c r="CD107" s="85"/>
      <c r="CE107" s="85"/>
      <c r="CF107" s="85"/>
      <c r="CG107" s="85"/>
      <c r="CH107" s="85"/>
      <c r="CI107" s="100"/>
      <c r="CJ107" s="85"/>
      <c r="CK107" s="85"/>
      <c r="CL107" s="85"/>
      <c r="CM107" s="85"/>
      <c r="CN107" s="85"/>
      <c r="CO107" s="85"/>
      <c r="CP107" s="85"/>
    </row>
    <row r="108" spans="1:94" s="5" customFormat="1" ht="17.5">
      <c r="A108"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108" s="120" t="s">
        <v>150</v>
      </c>
      <c r="C108" s="86"/>
      <c r="D108" s="87"/>
      <c r="E108" s="117"/>
      <c r="F108" s="118"/>
      <c r="G108" s="88"/>
      <c r="H108" s="140">
        <v>0</v>
      </c>
      <c r="I108" s="89"/>
      <c r="J108" s="90"/>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100"/>
      <c r="BH108" s="85"/>
      <c r="BI108" s="85"/>
      <c r="BJ108" s="85"/>
      <c r="BK108" s="85"/>
      <c r="BL108" s="85"/>
      <c r="BM108" s="85"/>
      <c r="BN108" s="85"/>
      <c r="BO108" s="85"/>
      <c r="BP108" s="85"/>
      <c r="BQ108" s="85"/>
      <c r="BR108" s="85"/>
      <c r="BS108" s="85"/>
      <c r="BT108" s="85"/>
      <c r="BU108" s="100"/>
      <c r="BV108" s="85"/>
      <c r="BW108" s="85"/>
      <c r="BX108" s="85"/>
      <c r="BY108" s="85"/>
      <c r="BZ108" s="85"/>
      <c r="CA108" s="85"/>
      <c r="CB108" s="85"/>
      <c r="CC108" s="85"/>
      <c r="CD108" s="85"/>
      <c r="CE108" s="85"/>
      <c r="CF108" s="85"/>
      <c r="CG108" s="85"/>
      <c r="CH108" s="85"/>
      <c r="CI108" s="100"/>
      <c r="CJ108" s="85"/>
      <c r="CK108" s="85"/>
      <c r="CL108" s="85"/>
      <c r="CM108" s="85"/>
      <c r="CN108" s="85"/>
      <c r="CO108" s="85"/>
      <c r="CP108" s="85"/>
    </row>
    <row r="109" spans="1:94" s="5" customFormat="1" ht="17.5">
      <c r="A109"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109" s="120" t="s">
        <v>151</v>
      </c>
      <c r="C109" s="86"/>
      <c r="D109" s="87"/>
      <c r="E109" s="117"/>
      <c r="F109" s="118"/>
      <c r="G109" s="88"/>
      <c r="H109" s="140">
        <v>0</v>
      </c>
      <c r="I109" s="89"/>
      <c r="J109" s="90"/>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100"/>
      <c r="BH109" s="85"/>
      <c r="BI109" s="85"/>
      <c r="BJ109" s="85"/>
      <c r="BK109" s="85"/>
      <c r="BL109" s="85"/>
      <c r="BM109" s="85"/>
      <c r="BN109" s="85"/>
      <c r="BO109" s="85"/>
      <c r="BP109" s="85"/>
      <c r="BQ109" s="85"/>
      <c r="BR109" s="85"/>
      <c r="BS109" s="85"/>
      <c r="BT109" s="85"/>
      <c r="BU109" s="100"/>
      <c r="BV109" s="85"/>
      <c r="BW109" s="85"/>
      <c r="BX109" s="85"/>
      <c r="BY109" s="85"/>
      <c r="BZ109" s="85"/>
      <c r="CA109" s="85"/>
      <c r="CB109" s="85"/>
      <c r="CC109" s="85"/>
      <c r="CD109" s="85"/>
      <c r="CE109" s="85"/>
      <c r="CF109" s="85"/>
      <c r="CG109" s="85"/>
      <c r="CH109" s="85"/>
      <c r="CI109" s="100"/>
      <c r="CJ109" s="85"/>
      <c r="CK109" s="85"/>
      <c r="CL109" s="85"/>
      <c r="CM109" s="85"/>
      <c r="CN109" s="85"/>
      <c r="CO109" s="85"/>
      <c r="CP109" s="85"/>
    </row>
    <row r="110" spans="1:94" s="5" customFormat="1" ht="17.5">
      <c r="A110" s="99"/>
      <c r="B110" s="124" t="s">
        <v>152</v>
      </c>
      <c r="C110" s="86"/>
      <c r="D110" s="87"/>
      <c r="E110" s="117"/>
      <c r="F110" s="118"/>
      <c r="G110" s="88"/>
      <c r="H110" s="140">
        <v>0</v>
      </c>
      <c r="I110" s="89"/>
      <c r="J110" s="90"/>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100"/>
      <c r="BH110" s="85"/>
      <c r="BI110" s="85"/>
      <c r="BJ110" s="85"/>
      <c r="BK110" s="85"/>
      <c r="BL110" s="85"/>
      <c r="BM110" s="85"/>
      <c r="BN110" s="85"/>
      <c r="BO110" s="85"/>
      <c r="BP110" s="85"/>
      <c r="BQ110" s="85"/>
      <c r="BR110" s="85"/>
      <c r="BS110" s="85"/>
      <c r="BT110" s="85"/>
      <c r="BU110" s="100"/>
      <c r="BV110" s="85"/>
      <c r="BW110" s="85"/>
      <c r="BX110" s="85"/>
      <c r="BY110" s="85"/>
      <c r="BZ110" s="85"/>
      <c r="CA110" s="85"/>
      <c r="CB110" s="85"/>
      <c r="CC110" s="85"/>
      <c r="CD110" s="85"/>
      <c r="CE110" s="85"/>
      <c r="CF110" s="85"/>
      <c r="CG110" s="85"/>
      <c r="CH110" s="85"/>
      <c r="CI110" s="100"/>
      <c r="CJ110" s="85"/>
      <c r="CK110" s="85"/>
      <c r="CL110" s="85"/>
      <c r="CM110" s="85"/>
      <c r="CN110" s="85"/>
      <c r="CO110" s="85"/>
      <c r="CP110" s="85"/>
    </row>
    <row r="111" spans="1:94" s="5" customFormat="1" ht="17.5">
      <c r="A111"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111" s="120" t="s">
        <v>153</v>
      </c>
      <c r="C111" s="86"/>
      <c r="D111" s="87"/>
      <c r="E111" s="117"/>
      <c r="F111" s="118"/>
      <c r="G111" s="88"/>
      <c r="H111" s="140">
        <v>0</v>
      </c>
      <c r="I111" s="89"/>
      <c r="J111" s="90"/>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100"/>
      <c r="BH111" s="85"/>
      <c r="BI111" s="85"/>
      <c r="BJ111" s="85"/>
      <c r="BK111" s="85"/>
      <c r="BL111" s="85"/>
      <c r="BM111" s="85"/>
      <c r="BN111" s="85"/>
      <c r="BO111" s="85"/>
      <c r="BP111" s="85"/>
      <c r="BQ111" s="85"/>
      <c r="BR111" s="85"/>
      <c r="BS111" s="85"/>
      <c r="BT111" s="85"/>
      <c r="BU111" s="100"/>
      <c r="BV111" s="85"/>
      <c r="BW111" s="85"/>
      <c r="BX111" s="85"/>
      <c r="BY111" s="85"/>
      <c r="BZ111" s="85"/>
      <c r="CA111" s="85"/>
      <c r="CB111" s="85"/>
      <c r="CC111" s="85"/>
      <c r="CD111" s="85"/>
      <c r="CE111" s="85"/>
      <c r="CF111" s="85"/>
      <c r="CG111" s="85"/>
      <c r="CH111" s="85"/>
      <c r="CI111" s="100"/>
      <c r="CJ111" s="85"/>
      <c r="CK111" s="85"/>
      <c r="CL111" s="85"/>
      <c r="CM111" s="85"/>
      <c r="CN111" s="85"/>
      <c r="CO111" s="85"/>
      <c r="CP111" s="85"/>
    </row>
    <row r="112" spans="1:94" s="5" customFormat="1" ht="17.5">
      <c r="A112"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112" s="120" t="s">
        <v>155</v>
      </c>
      <c r="C112" s="86"/>
      <c r="D112" s="87"/>
      <c r="E112" s="117"/>
      <c r="F112" s="118"/>
      <c r="G112" s="88"/>
      <c r="H112" s="140">
        <v>0</v>
      </c>
      <c r="I112" s="89"/>
      <c r="J112" s="90"/>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100"/>
      <c r="BH112" s="85"/>
      <c r="BI112" s="85"/>
      <c r="BJ112" s="85"/>
      <c r="BK112" s="85"/>
      <c r="BL112" s="85"/>
      <c r="BM112" s="85"/>
      <c r="BN112" s="85"/>
      <c r="BO112" s="85"/>
      <c r="BP112" s="85"/>
      <c r="BQ112" s="85"/>
      <c r="BR112" s="85"/>
      <c r="BS112" s="85"/>
      <c r="BT112" s="85"/>
      <c r="BU112" s="100"/>
      <c r="BV112" s="85"/>
      <c r="BW112" s="85"/>
      <c r="BX112" s="85"/>
      <c r="BY112" s="85"/>
      <c r="BZ112" s="85"/>
      <c r="CA112" s="85"/>
      <c r="CB112" s="85"/>
      <c r="CC112" s="85"/>
      <c r="CD112" s="85"/>
      <c r="CE112" s="85"/>
      <c r="CF112" s="85"/>
      <c r="CG112" s="85"/>
      <c r="CH112" s="85"/>
      <c r="CI112" s="100"/>
      <c r="CJ112" s="85"/>
      <c r="CK112" s="85"/>
      <c r="CL112" s="85"/>
      <c r="CM112" s="85"/>
      <c r="CN112" s="85"/>
      <c r="CO112" s="85"/>
      <c r="CP112" s="85"/>
    </row>
    <row r="113" spans="1:94" s="5" customFormat="1" ht="17.5">
      <c r="A113"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13" s="120" t="s">
        <v>154</v>
      </c>
      <c r="C113" s="86"/>
      <c r="D113" s="87"/>
      <c r="E113" s="117"/>
      <c r="F113" s="118"/>
      <c r="G113" s="88"/>
      <c r="H113" s="140">
        <v>0</v>
      </c>
      <c r="I113" s="89"/>
      <c r="J113" s="90"/>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100"/>
      <c r="BH113" s="85"/>
      <c r="BI113" s="85"/>
      <c r="BJ113" s="85"/>
      <c r="BK113" s="85"/>
      <c r="BL113" s="85"/>
      <c r="BM113" s="85"/>
      <c r="BN113" s="85"/>
      <c r="BO113" s="85"/>
      <c r="BP113" s="85"/>
      <c r="BQ113" s="85"/>
      <c r="BR113" s="85"/>
      <c r="BS113" s="85"/>
      <c r="BT113" s="85"/>
      <c r="BU113" s="100"/>
      <c r="BV113" s="85"/>
      <c r="BW113" s="85"/>
      <c r="BX113" s="85"/>
      <c r="BY113" s="85"/>
      <c r="BZ113" s="85"/>
      <c r="CA113" s="85"/>
      <c r="CB113" s="85"/>
      <c r="CC113" s="85"/>
      <c r="CD113" s="85"/>
      <c r="CE113" s="85"/>
      <c r="CF113" s="85"/>
      <c r="CG113" s="85"/>
      <c r="CH113" s="85"/>
      <c r="CI113" s="100"/>
      <c r="CJ113" s="85"/>
      <c r="CK113" s="85"/>
      <c r="CL113" s="85"/>
      <c r="CM113" s="85"/>
      <c r="CN113" s="85"/>
      <c r="CO113" s="85"/>
      <c r="CP113" s="85"/>
    </row>
    <row r="114" spans="1:94" s="5" customFormat="1" ht="17.5">
      <c r="A114" s="99"/>
      <c r="B114" s="124" t="s">
        <v>156</v>
      </c>
      <c r="C114" s="86"/>
      <c r="D114" s="87"/>
      <c r="E114" s="117"/>
      <c r="F114" s="118"/>
      <c r="G114" s="88"/>
      <c r="H114" s="140">
        <v>0</v>
      </c>
      <c r="I114" s="89"/>
      <c r="J114" s="90"/>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100"/>
      <c r="BH114" s="85"/>
      <c r="BI114" s="85"/>
      <c r="BJ114" s="85"/>
      <c r="BK114" s="85"/>
      <c r="BL114" s="85"/>
      <c r="BM114" s="85"/>
      <c r="BN114" s="85"/>
      <c r="BO114" s="85"/>
      <c r="BP114" s="85"/>
      <c r="BQ114" s="85"/>
      <c r="BR114" s="85"/>
      <c r="BS114" s="85"/>
      <c r="BT114" s="85"/>
      <c r="BU114" s="100"/>
      <c r="BV114" s="85"/>
      <c r="BW114" s="85"/>
      <c r="BX114" s="85"/>
      <c r="BY114" s="85"/>
      <c r="BZ114" s="85"/>
      <c r="CA114" s="85"/>
      <c r="CB114" s="85"/>
      <c r="CC114" s="85"/>
      <c r="CD114" s="85"/>
      <c r="CE114" s="85"/>
      <c r="CF114" s="85"/>
      <c r="CG114" s="85"/>
      <c r="CH114" s="85"/>
      <c r="CI114" s="100"/>
      <c r="CJ114" s="85"/>
      <c r="CK114" s="85"/>
      <c r="CL114" s="85"/>
      <c r="CM114" s="85"/>
      <c r="CN114" s="85"/>
      <c r="CO114" s="85"/>
      <c r="CP114" s="85"/>
    </row>
    <row r="115" spans="1:94" s="5" customFormat="1" ht="17.5">
      <c r="A115"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15" s="120" t="s">
        <v>157</v>
      </c>
      <c r="C115" s="86"/>
      <c r="D115" s="87"/>
      <c r="E115" s="117"/>
      <c r="F115" s="118"/>
      <c r="G115" s="88"/>
      <c r="H115" s="140">
        <v>0</v>
      </c>
      <c r="I115" s="89"/>
      <c r="J115" s="90"/>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100"/>
      <c r="BH115" s="85"/>
      <c r="BI115" s="85"/>
      <c r="BJ115" s="85"/>
      <c r="BK115" s="85"/>
      <c r="BL115" s="85"/>
      <c r="BM115" s="85"/>
      <c r="BN115" s="85"/>
      <c r="BO115" s="85"/>
      <c r="BP115" s="85"/>
      <c r="BQ115" s="85"/>
      <c r="BR115" s="85"/>
      <c r="BS115" s="85"/>
      <c r="BT115" s="85"/>
      <c r="BU115" s="100"/>
      <c r="BV115" s="85"/>
      <c r="BW115" s="85"/>
      <c r="BX115" s="85"/>
      <c r="BY115" s="85"/>
      <c r="BZ115" s="85"/>
      <c r="CA115" s="85"/>
      <c r="CB115" s="85"/>
      <c r="CC115" s="85"/>
      <c r="CD115" s="85"/>
      <c r="CE115" s="85"/>
      <c r="CF115" s="85"/>
      <c r="CG115" s="85"/>
      <c r="CH115" s="85"/>
      <c r="CI115" s="100"/>
      <c r="CJ115" s="85"/>
      <c r="CK115" s="85"/>
      <c r="CL115" s="85"/>
      <c r="CM115" s="85"/>
      <c r="CN115" s="85"/>
      <c r="CO115" s="85"/>
      <c r="CP115" s="85"/>
    </row>
    <row r="116" spans="1:94" s="5" customFormat="1" ht="17.5">
      <c r="A116"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116" s="120" t="s">
        <v>158</v>
      </c>
      <c r="C116" s="86"/>
      <c r="D116" s="87"/>
      <c r="E116" s="117"/>
      <c r="F116" s="118"/>
      <c r="G116" s="88"/>
      <c r="H116" s="140">
        <v>0</v>
      </c>
      <c r="I116" s="89"/>
      <c r="J116" s="90"/>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100"/>
      <c r="BH116" s="85"/>
      <c r="BI116" s="85"/>
      <c r="BJ116" s="85"/>
      <c r="BK116" s="85"/>
      <c r="BL116" s="85"/>
      <c r="BM116" s="85"/>
      <c r="BN116" s="85"/>
      <c r="BO116" s="85"/>
      <c r="BP116" s="85"/>
      <c r="BQ116" s="85"/>
      <c r="BR116" s="85"/>
      <c r="BS116" s="85"/>
      <c r="BT116" s="85"/>
      <c r="BU116" s="100"/>
      <c r="BV116" s="85"/>
      <c r="BW116" s="85"/>
      <c r="BX116" s="85"/>
      <c r="BY116" s="85"/>
      <c r="BZ116" s="85"/>
      <c r="CA116" s="85"/>
      <c r="CB116" s="85"/>
      <c r="CC116" s="85"/>
      <c r="CD116" s="85"/>
      <c r="CE116" s="85"/>
      <c r="CF116" s="85"/>
      <c r="CG116" s="85"/>
      <c r="CH116" s="85"/>
      <c r="CI116" s="100"/>
      <c r="CJ116" s="85"/>
      <c r="CK116" s="85"/>
      <c r="CL116" s="85"/>
      <c r="CM116" s="85"/>
      <c r="CN116" s="85"/>
      <c r="CO116" s="85"/>
      <c r="CP116" s="85"/>
    </row>
    <row r="117" spans="1:94" s="5" customFormat="1" ht="17.5">
      <c r="A117"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117" s="120" t="s">
        <v>159</v>
      </c>
      <c r="C117" s="86"/>
      <c r="D117" s="87"/>
      <c r="E117" s="117"/>
      <c r="F117" s="118"/>
      <c r="G117" s="88"/>
      <c r="H117" s="140">
        <v>0</v>
      </c>
      <c r="I117" s="89"/>
      <c r="J117" s="90"/>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100"/>
      <c r="BH117" s="85"/>
      <c r="BI117" s="85"/>
      <c r="BJ117" s="85"/>
      <c r="BK117" s="85"/>
      <c r="BL117" s="85"/>
      <c r="BM117" s="85"/>
      <c r="BN117" s="85"/>
      <c r="BO117" s="85"/>
      <c r="BP117" s="85"/>
      <c r="BQ117" s="85"/>
      <c r="BR117" s="85"/>
      <c r="BS117" s="85"/>
      <c r="BT117" s="85"/>
      <c r="BU117" s="100"/>
      <c r="BV117" s="85"/>
      <c r="BW117" s="85"/>
      <c r="BX117" s="85"/>
      <c r="BY117" s="85"/>
      <c r="BZ117" s="85"/>
      <c r="CA117" s="85"/>
      <c r="CB117" s="85"/>
      <c r="CC117" s="85"/>
      <c r="CD117" s="85"/>
      <c r="CE117" s="85"/>
      <c r="CF117" s="85"/>
      <c r="CG117" s="85"/>
      <c r="CH117" s="85"/>
      <c r="CI117" s="100"/>
      <c r="CJ117" s="85"/>
      <c r="CK117" s="85"/>
      <c r="CL117" s="85"/>
      <c r="CM117" s="85"/>
      <c r="CN117" s="85"/>
      <c r="CO117" s="85"/>
      <c r="CP117" s="85"/>
    </row>
    <row r="118" spans="1:94" s="5" customFormat="1" ht="17.5">
      <c r="A118"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118" s="120" t="s">
        <v>163</v>
      </c>
      <c r="C118" s="86" t="s">
        <v>129</v>
      </c>
      <c r="D118" s="87"/>
      <c r="E118" s="136">
        <v>45733</v>
      </c>
      <c r="F118" s="137">
        <f>IF(ISBLANK(E118)," - ",IF(G118=0,E118,E118+G118-1))</f>
        <v>45734</v>
      </c>
      <c r="G118" s="138">
        <v>2</v>
      </c>
      <c r="H118" s="140">
        <v>0</v>
      </c>
      <c r="I118" s="139">
        <f t="shared" ref="I118:I119" si="72">IF(OR(F118=0,E118=0)," - ",NETWORKDAYS(E118,F118))</f>
        <v>2</v>
      </c>
      <c r="J118" s="90"/>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100"/>
      <c r="BH118" s="85"/>
      <c r="BI118" s="85"/>
      <c r="BJ118" s="85"/>
      <c r="BK118" s="85"/>
      <c r="BL118" s="85"/>
      <c r="BM118" s="85"/>
      <c r="BN118" s="85"/>
      <c r="BO118" s="85"/>
      <c r="BP118" s="85"/>
      <c r="BQ118" s="85"/>
      <c r="BR118" s="85"/>
      <c r="BS118" s="85"/>
      <c r="BT118" s="85"/>
      <c r="BU118" s="100"/>
      <c r="BV118" s="85"/>
      <c r="BW118" s="85"/>
      <c r="BX118" s="85"/>
      <c r="BY118" s="85"/>
      <c r="BZ118" s="85"/>
      <c r="CA118" s="85"/>
      <c r="CB118" s="85"/>
      <c r="CC118" s="85"/>
      <c r="CD118" s="85"/>
      <c r="CE118" s="85"/>
      <c r="CF118" s="85"/>
      <c r="CG118" s="85"/>
      <c r="CH118" s="85"/>
      <c r="CI118" s="100"/>
      <c r="CJ118" s="85"/>
      <c r="CK118" s="85"/>
      <c r="CL118" s="85"/>
      <c r="CM118" s="85"/>
      <c r="CN118" s="85"/>
      <c r="CO118" s="85"/>
      <c r="CP118" s="85"/>
    </row>
    <row r="119" spans="1:94" s="5" customFormat="1" ht="17.5">
      <c r="A119"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119" s="120" t="s">
        <v>164</v>
      </c>
      <c r="C119" s="86" t="s">
        <v>129</v>
      </c>
      <c r="D119" s="87"/>
      <c r="E119" s="136">
        <v>45735</v>
      </c>
      <c r="F119" s="137">
        <f>IF(ISBLANK(E119)," - ",IF(G119=0,E119,E119+G119-1))</f>
        <v>45738</v>
      </c>
      <c r="G119" s="138">
        <v>4</v>
      </c>
      <c r="H119" s="140">
        <v>0</v>
      </c>
      <c r="I119" s="139">
        <f t="shared" si="72"/>
        <v>3</v>
      </c>
      <c r="J119" s="90"/>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100"/>
      <c r="BH119" s="85"/>
      <c r="BI119" s="85"/>
      <c r="BJ119" s="85"/>
      <c r="BK119" s="85"/>
      <c r="BL119" s="85"/>
      <c r="BM119" s="85"/>
      <c r="BN119" s="85"/>
      <c r="BO119" s="85"/>
      <c r="BP119" s="85"/>
      <c r="BQ119" s="85"/>
      <c r="BR119" s="85"/>
      <c r="BS119" s="85"/>
      <c r="BT119" s="85"/>
      <c r="BU119" s="100"/>
      <c r="BV119" s="85"/>
      <c r="BW119" s="85"/>
      <c r="BX119" s="85"/>
      <c r="BY119" s="85"/>
      <c r="BZ119" s="85"/>
      <c r="CA119" s="85"/>
      <c r="CB119" s="85"/>
      <c r="CC119" s="85"/>
      <c r="CD119" s="85"/>
      <c r="CE119" s="85"/>
      <c r="CF119" s="85"/>
      <c r="CG119" s="85"/>
      <c r="CH119" s="85"/>
      <c r="CI119" s="100"/>
      <c r="CJ119" s="85"/>
      <c r="CK119" s="85"/>
      <c r="CL119" s="85"/>
      <c r="CM119" s="85"/>
      <c r="CN119" s="85"/>
      <c r="CO119" s="85"/>
      <c r="CP119" s="85"/>
    </row>
    <row r="120" spans="1:94" s="5" customFormat="1" ht="17.5">
      <c r="A120" s="99"/>
      <c r="B120" s="124"/>
      <c r="C120" s="86"/>
      <c r="D120" s="87"/>
      <c r="E120" s="117"/>
      <c r="F120" s="118"/>
      <c r="G120" s="88"/>
      <c r="H120" s="140">
        <v>0</v>
      </c>
      <c r="I120" s="89"/>
      <c r="J120" s="90"/>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100"/>
      <c r="BH120" s="85"/>
      <c r="BI120" s="85"/>
      <c r="BJ120" s="85"/>
      <c r="BK120" s="85"/>
      <c r="BL120" s="85"/>
      <c r="BM120" s="85"/>
      <c r="BN120" s="85"/>
      <c r="BO120" s="85"/>
      <c r="BP120" s="85"/>
      <c r="BQ120" s="85"/>
      <c r="BR120" s="85"/>
      <c r="BS120" s="85"/>
      <c r="BT120" s="85"/>
      <c r="BU120" s="100"/>
      <c r="BV120" s="85"/>
      <c r="BW120" s="85"/>
      <c r="BX120" s="85"/>
      <c r="BY120" s="85"/>
      <c r="BZ120" s="85"/>
      <c r="CA120" s="85"/>
      <c r="CB120" s="85"/>
      <c r="CC120" s="85"/>
      <c r="CD120" s="85"/>
      <c r="CE120" s="85"/>
      <c r="CF120" s="85"/>
      <c r="CG120" s="85"/>
      <c r="CH120" s="85"/>
      <c r="CI120" s="100"/>
      <c r="CJ120" s="85"/>
      <c r="CK120" s="85"/>
      <c r="CL120" s="85"/>
      <c r="CM120" s="85"/>
      <c r="CN120" s="85"/>
      <c r="CO120" s="85"/>
      <c r="CP120" s="85"/>
    </row>
    <row r="121" spans="1:94" s="5" customFormat="1" ht="17.5">
      <c r="A121" s="99"/>
      <c r="B121" s="124" t="s">
        <v>160</v>
      </c>
      <c r="C121" s="86"/>
      <c r="D121" s="87"/>
      <c r="E121" s="117"/>
      <c r="F121" s="118"/>
      <c r="G121" s="88"/>
      <c r="H121" s="140">
        <v>0</v>
      </c>
      <c r="I121" s="89"/>
      <c r="J121" s="90"/>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100"/>
      <c r="BH121" s="85"/>
      <c r="BI121" s="85"/>
      <c r="BJ121" s="85"/>
      <c r="BK121" s="85"/>
      <c r="BL121" s="85"/>
      <c r="BM121" s="85"/>
      <c r="BN121" s="85"/>
      <c r="BO121" s="85"/>
      <c r="BP121" s="85"/>
      <c r="BQ121" s="85"/>
      <c r="BR121" s="85"/>
      <c r="BS121" s="85"/>
      <c r="BT121" s="85"/>
      <c r="BU121" s="100"/>
      <c r="BV121" s="85"/>
      <c r="BW121" s="85"/>
      <c r="BX121" s="85"/>
      <c r="BY121" s="85"/>
      <c r="BZ121" s="85"/>
      <c r="CA121" s="85"/>
      <c r="CB121" s="85"/>
      <c r="CC121" s="85"/>
      <c r="CD121" s="85"/>
      <c r="CE121" s="85"/>
      <c r="CF121" s="85"/>
      <c r="CG121" s="85"/>
      <c r="CH121" s="85"/>
      <c r="CI121" s="100"/>
      <c r="CJ121" s="85"/>
      <c r="CK121" s="85"/>
      <c r="CL121" s="85"/>
      <c r="CM121" s="85"/>
      <c r="CN121" s="85"/>
      <c r="CO121" s="85"/>
      <c r="CP121" s="85"/>
    </row>
    <row r="122" spans="1:94" s="5" customFormat="1" ht="17.5">
      <c r="A122"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122" s="120" t="s">
        <v>161</v>
      </c>
      <c r="C122" s="86"/>
      <c r="D122" s="87"/>
      <c r="E122" s="117"/>
      <c r="F122" s="118"/>
      <c r="G122" s="88"/>
      <c r="H122" s="140">
        <v>0</v>
      </c>
      <c r="I122" s="89"/>
      <c r="J122" s="90"/>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100"/>
      <c r="BH122" s="85"/>
      <c r="BI122" s="85"/>
      <c r="BJ122" s="85"/>
      <c r="BK122" s="85"/>
      <c r="BL122" s="85"/>
      <c r="BM122" s="85"/>
      <c r="BN122" s="85"/>
      <c r="BO122" s="85"/>
      <c r="BP122" s="85"/>
      <c r="BQ122" s="85"/>
      <c r="BR122" s="85"/>
      <c r="BS122" s="85"/>
      <c r="BT122" s="85"/>
      <c r="BU122" s="100"/>
      <c r="BV122" s="85"/>
      <c r="BW122" s="85"/>
      <c r="BX122" s="85"/>
      <c r="BY122" s="85"/>
      <c r="BZ122" s="85"/>
      <c r="CA122" s="85"/>
      <c r="CB122" s="85"/>
      <c r="CC122" s="85"/>
      <c r="CD122" s="85"/>
      <c r="CE122" s="85"/>
      <c r="CF122" s="85"/>
      <c r="CG122" s="85"/>
      <c r="CH122" s="85"/>
      <c r="CI122" s="100"/>
      <c r="CJ122" s="85"/>
      <c r="CK122" s="85"/>
      <c r="CL122" s="85"/>
      <c r="CM122" s="85"/>
      <c r="CN122" s="85"/>
      <c r="CO122" s="85"/>
      <c r="CP122" s="85"/>
    </row>
    <row r="123" spans="1:94" s="5" customFormat="1" ht="17.5">
      <c r="A123"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123" s="120" t="s">
        <v>162</v>
      </c>
      <c r="C123" s="86"/>
      <c r="D123" s="87"/>
      <c r="E123" s="117"/>
      <c r="F123" s="118"/>
      <c r="G123" s="88"/>
      <c r="H123" s="140">
        <v>0</v>
      </c>
      <c r="I123" s="89"/>
      <c r="J123" s="90"/>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100"/>
      <c r="BH123" s="85"/>
      <c r="BI123" s="85"/>
      <c r="BJ123" s="85"/>
      <c r="BK123" s="85"/>
      <c r="BL123" s="85"/>
      <c r="BM123" s="85"/>
      <c r="BN123" s="85"/>
      <c r="BO123" s="85"/>
      <c r="BP123" s="85"/>
      <c r="BQ123" s="85"/>
      <c r="BR123" s="85"/>
      <c r="BS123" s="85"/>
      <c r="BT123" s="85"/>
      <c r="BU123" s="100"/>
      <c r="BV123" s="85"/>
      <c r="BW123" s="85"/>
      <c r="BX123" s="85"/>
      <c r="BY123" s="85"/>
      <c r="BZ123" s="85"/>
      <c r="CA123" s="85"/>
      <c r="CB123" s="85"/>
      <c r="CC123" s="85"/>
      <c r="CD123" s="85"/>
      <c r="CE123" s="85"/>
      <c r="CF123" s="85"/>
      <c r="CG123" s="85"/>
      <c r="CH123" s="85"/>
      <c r="CI123" s="100"/>
      <c r="CJ123" s="85"/>
      <c r="CK123" s="85"/>
      <c r="CL123" s="85"/>
      <c r="CM123" s="85"/>
      <c r="CN123" s="85"/>
      <c r="CO123" s="85"/>
      <c r="CP123" s="85"/>
    </row>
    <row r="124" spans="1:94" s="5" customFormat="1" ht="17.5">
      <c r="A124" s="99"/>
      <c r="B124" s="120"/>
      <c r="C124" s="86"/>
      <c r="D124" s="87"/>
      <c r="E124" s="117"/>
      <c r="F124" s="118"/>
      <c r="G124" s="88"/>
      <c r="H124" s="140">
        <v>0</v>
      </c>
      <c r="I124" s="89"/>
      <c r="J124" s="90"/>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100"/>
      <c r="BH124" s="85"/>
      <c r="BI124" s="85"/>
      <c r="BJ124" s="85"/>
      <c r="BK124" s="85"/>
      <c r="BL124" s="85"/>
      <c r="BM124" s="85"/>
      <c r="BN124" s="85"/>
      <c r="BO124" s="85"/>
      <c r="BP124" s="85"/>
      <c r="BQ124" s="85"/>
      <c r="BR124" s="85"/>
      <c r="BS124" s="85"/>
      <c r="BT124" s="85"/>
      <c r="BU124" s="100"/>
      <c r="BV124" s="85"/>
      <c r="BW124" s="85"/>
      <c r="BX124" s="85"/>
      <c r="BY124" s="85"/>
      <c r="BZ124" s="85"/>
      <c r="CA124" s="85"/>
      <c r="CB124" s="85"/>
      <c r="CC124" s="85"/>
      <c r="CD124" s="85"/>
      <c r="CE124" s="85"/>
      <c r="CF124" s="85"/>
      <c r="CG124" s="85"/>
      <c r="CH124" s="85"/>
      <c r="CI124" s="100"/>
      <c r="CJ124" s="85"/>
      <c r="CK124" s="85"/>
      <c r="CL124" s="85"/>
      <c r="CM124" s="85"/>
      <c r="CN124" s="85"/>
      <c r="CO124" s="85"/>
      <c r="CP124" s="85"/>
    </row>
    <row r="125" spans="1:94" s="4" customFormat="1" ht="17.5">
      <c r="A125" s="97">
        <v>6</v>
      </c>
      <c r="B125" s="119" t="s">
        <v>140</v>
      </c>
      <c r="C125" s="114" t="s">
        <v>129</v>
      </c>
      <c r="D125" s="79"/>
      <c r="E125" s="115">
        <v>45604</v>
      </c>
      <c r="F125" s="116">
        <f>IF(ISBLANK(E125)," - ",IF(G125=0,E125,E125+G125-1))</f>
        <v>45612</v>
      </c>
      <c r="G125" s="80">
        <v>9</v>
      </c>
      <c r="H125" s="140">
        <v>0</v>
      </c>
      <c r="I125" s="82">
        <f t="shared" si="39"/>
        <v>6</v>
      </c>
      <c r="J125" s="83"/>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98"/>
      <c r="BH125" s="84"/>
      <c r="BI125" s="84"/>
      <c r="BJ125" s="84"/>
      <c r="BK125" s="84"/>
      <c r="BL125" s="84"/>
      <c r="BM125" s="84"/>
      <c r="BN125" s="84"/>
      <c r="BO125" s="84"/>
      <c r="BP125" s="84"/>
      <c r="BQ125" s="84"/>
      <c r="BR125" s="84"/>
      <c r="BS125" s="84"/>
      <c r="BT125" s="84"/>
      <c r="BU125" s="98"/>
      <c r="BV125" s="84"/>
      <c r="BW125" s="84"/>
      <c r="BX125" s="84"/>
      <c r="BY125" s="84"/>
      <c r="BZ125" s="84"/>
      <c r="CA125" s="84"/>
      <c r="CB125" s="84"/>
      <c r="CC125" s="84"/>
      <c r="CD125" s="84"/>
      <c r="CE125" s="84"/>
      <c r="CF125" s="84"/>
      <c r="CG125" s="84"/>
      <c r="CH125" s="84"/>
      <c r="CI125" s="98"/>
      <c r="CJ125" s="84"/>
      <c r="CK125" s="84"/>
      <c r="CL125" s="84"/>
      <c r="CM125" s="84"/>
      <c r="CN125" s="84"/>
      <c r="CO125" s="84"/>
      <c r="CP125" s="84"/>
    </row>
    <row r="126" spans="1:94" s="5" customFormat="1" ht="17.5">
      <c r="A126"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126" s="120" t="s">
        <v>145</v>
      </c>
      <c r="C126" s="86"/>
      <c r="D126" s="87"/>
      <c r="E126" s="117"/>
      <c r="F126" s="118"/>
      <c r="G126" s="88"/>
      <c r="H126" s="140">
        <v>0</v>
      </c>
      <c r="I126" s="89" t="str">
        <f t="shared" si="39"/>
        <v xml:space="preserve"> - </v>
      </c>
      <c r="J126" s="90"/>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100"/>
      <c r="BH126" s="85"/>
      <c r="BI126" s="85"/>
      <c r="BJ126" s="85"/>
      <c r="BK126" s="85"/>
      <c r="BL126" s="85"/>
      <c r="BM126" s="85"/>
      <c r="BN126" s="85"/>
      <c r="BO126" s="85"/>
      <c r="BP126" s="85"/>
      <c r="BQ126" s="85"/>
      <c r="BR126" s="85"/>
      <c r="BS126" s="85"/>
      <c r="BT126" s="85"/>
      <c r="BU126" s="100"/>
      <c r="BV126" s="85"/>
      <c r="BW126" s="85"/>
      <c r="BX126" s="85"/>
      <c r="BY126" s="85"/>
      <c r="BZ126" s="85"/>
      <c r="CA126" s="85"/>
      <c r="CB126" s="85"/>
      <c r="CC126" s="85"/>
      <c r="CD126" s="85"/>
      <c r="CE126" s="85"/>
      <c r="CF126" s="85"/>
      <c r="CG126" s="85"/>
      <c r="CH126" s="85"/>
      <c r="CI126" s="100"/>
      <c r="CJ126" s="85"/>
      <c r="CK126" s="85"/>
      <c r="CL126" s="85"/>
      <c r="CM126" s="85"/>
      <c r="CN126" s="85"/>
      <c r="CO126" s="85"/>
      <c r="CP126" s="85"/>
    </row>
    <row r="127" spans="1:94" s="5" customFormat="1" ht="17.5">
      <c r="A127"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127" s="120" t="s">
        <v>146</v>
      </c>
      <c r="C127" s="86"/>
      <c r="D127" s="87"/>
      <c r="E127" s="117"/>
      <c r="F127" s="118"/>
      <c r="G127" s="88"/>
      <c r="H127" s="140">
        <v>0</v>
      </c>
      <c r="I127" s="89"/>
      <c r="J127" s="90"/>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100"/>
      <c r="BH127" s="85"/>
      <c r="BI127" s="85"/>
      <c r="BJ127" s="85"/>
      <c r="BK127" s="85"/>
      <c r="BL127" s="85"/>
      <c r="BM127" s="85"/>
      <c r="BN127" s="85"/>
      <c r="BO127" s="85"/>
      <c r="BP127" s="85"/>
      <c r="BQ127" s="85"/>
      <c r="BR127" s="85"/>
      <c r="BS127" s="85"/>
      <c r="BT127" s="85"/>
      <c r="BU127" s="100"/>
      <c r="BV127" s="85"/>
      <c r="BW127" s="85"/>
      <c r="BX127" s="85"/>
      <c r="BY127" s="85"/>
      <c r="BZ127" s="85"/>
      <c r="CA127" s="85"/>
      <c r="CB127" s="85"/>
      <c r="CC127" s="85"/>
      <c r="CD127" s="85"/>
      <c r="CE127" s="85"/>
      <c r="CF127" s="85"/>
      <c r="CG127" s="85"/>
      <c r="CH127" s="85"/>
      <c r="CI127" s="100"/>
      <c r="CJ127" s="85"/>
      <c r="CK127" s="85"/>
      <c r="CL127" s="85"/>
      <c r="CM127" s="85"/>
      <c r="CN127" s="85"/>
      <c r="CO127" s="85"/>
      <c r="CP127" s="85"/>
    </row>
    <row r="128" spans="1:94" s="5" customFormat="1" ht="17.5">
      <c r="A128"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128" s="120" t="s">
        <v>147</v>
      </c>
      <c r="C128" s="86"/>
      <c r="D128" s="87"/>
      <c r="E128" s="117"/>
      <c r="F128" s="118"/>
      <c r="G128" s="88"/>
      <c r="H128" s="140">
        <v>0</v>
      </c>
      <c r="I128" s="89"/>
      <c r="J128" s="90"/>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100"/>
      <c r="BH128" s="85"/>
      <c r="BI128" s="85"/>
      <c r="BJ128" s="85"/>
      <c r="BK128" s="85"/>
      <c r="BL128" s="85"/>
      <c r="BM128" s="85"/>
      <c r="BN128" s="85"/>
      <c r="BO128" s="85"/>
      <c r="BP128" s="85"/>
      <c r="BQ128" s="85"/>
      <c r="BR128" s="85"/>
      <c r="BS128" s="85"/>
      <c r="BT128" s="85"/>
      <c r="BU128" s="100"/>
      <c r="BV128" s="85"/>
      <c r="BW128" s="85"/>
      <c r="BX128" s="85"/>
      <c r="BY128" s="85"/>
      <c r="BZ128" s="85"/>
      <c r="CA128" s="85"/>
      <c r="CB128" s="85"/>
      <c r="CC128" s="85"/>
      <c r="CD128" s="85"/>
      <c r="CE128" s="85"/>
      <c r="CF128" s="85"/>
      <c r="CG128" s="85"/>
      <c r="CH128" s="85"/>
      <c r="CI128" s="100"/>
      <c r="CJ128" s="85"/>
      <c r="CK128" s="85"/>
      <c r="CL128" s="85"/>
      <c r="CM128" s="85"/>
      <c r="CN128" s="85"/>
      <c r="CO128" s="85"/>
      <c r="CP128" s="85"/>
    </row>
    <row r="129" spans="1:94" s="5" customFormat="1" ht="17.5">
      <c r="A129" s="99"/>
      <c r="B129" s="124" t="s">
        <v>148</v>
      </c>
      <c r="C129" s="86"/>
      <c r="D129" s="87"/>
      <c r="E129" s="117"/>
      <c r="F129" s="118"/>
      <c r="G129" s="88"/>
      <c r="H129" s="140">
        <v>0</v>
      </c>
      <c r="I129" s="89"/>
      <c r="J129" s="90"/>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100"/>
      <c r="BH129" s="85"/>
      <c r="BI129" s="85"/>
      <c r="BJ129" s="85"/>
      <c r="BK129" s="85"/>
      <c r="BL129" s="85"/>
      <c r="BM129" s="85"/>
      <c r="BN129" s="85"/>
      <c r="BO129" s="85"/>
      <c r="BP129" s="85"/>
      <c r="BQ129" s="85"/>
      <c r="BR129" s="85"/>
      <c r="BS129" s="85"/>
      <c r="BT129" s="85"/>
      <c r="BU129" s="100"/>
      <c r="BV129" s="85"/>
      <c r="BW129" s="85"/>
      <c r="BX129" s="85"/>
      <c r="BY129" s="85"/>
      <c r="BZ129" s="85"/>
      <c r="CA129" s="85"/>
      <c r="CB129" s="85"/>
      <c r="CC129" s="85"/>
      <c r="CD129" s="85"/>
      <c r="CE129" s="85"/>
      <c r="CF129" s="85"/>
      <c r="CG129" s="85"/>
      <c r="CH129" s="85"/>
      <c r="CI129" s="100"/>
      <c r="CJ129" s="85"/>
      <c r="CK129" s="85"/>
      <c r="CL129" s="85"/>
      <c r="CM129" s="85"/>
      <c r="CN129" s="85"/>
      <c r="CO129" s="85"/>
      <c r="CP129" s="85"/>
    </row>
    <row r="130" spans="1:94" s="5" customFormat="1" ht="17.5">
      <c r="A130"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130" s="120" t="s">
        <v>149</v>
      </c>
      <c r="C130" s="86"/>
      <c r="D130" s="87"/>
      <c r="E130" s="117"/>
      <c r="F130" s="118"/>
      <c r="G130" s="88"/>
      <c r="H130" s="140">
        <v>0</v>
      </c>
      <c r="I130" s="89"/>
      <c r="J130" s="90"/>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100"/>
      <c r="BH130" s="85"/>
      <c r="BI130" s="85"/>
      <c r="BJ130" s="85"/>
      <c r="BK130" s="85"/>
      <c r="BL130" s="85"/>
      <c r="BM130" s="85"/>
      <c r="BN130" s="85"/>
      <c r="BO130" s="85"/>
      <c r="BP130" s="85"/>
      <c r="BQ130" s="85"/>
      <c r="BR130" s="85"/>
      <c r="BS130" s="85"/>
      <c r="BT130" s="85"/>
      <c r="BU130" s="100"/>
      <c r="BV130" s="85"/>
      <c r="BW130" s="85"/>
      <c r="BX130" s="85"/>
      <c r="BY130" s="85"/>
      <c r="BZ130" s="85"/>
      <c r="CA130" s="85"/>
      <c r="CB130" s="85"/>
      <c r="CC130" s="85"/>
      <c r="CD130" s="85"/>
      <c r="CE130" s="85"/>
      <c r="CF130" s="85"/>
      <c r="CG130" s="85"/>
      <c r="CH130" s="85"/>
      <c r="CI130" s="100"/>
      <c r="CJ130" s="85"/>
      <c r="CK130" s="85"/>
      <c r="CL130" s="85"/>
      <c r="CM130" s="85"/>
      <c r="CN130" s="85"/>
      <c r="CO130" s="85"/>
      <c r="CP130" s="85"/>
    </row>
    <row r="131" spans="1:94" s="5" customFormat="1" ht="17.5">
      <c r="A131"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131" s="120" t="s">
        <v>150</v>
      </c>
      <c r="C131" s="86"/>
      <c r="D131" s="87"/>
      <c r="E131" s="117"/>
      <c r="F131" s="118"/>
      <c r="G131" s="88"/>
      <c r="H131" s="140">
        <v>0</v>
      </c>
      <c r="I131" s="89"/>
      <c r="J131" s="90"/>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100"/>
      <c r="BH131" s="85"/>
      <c r="BI131" s="85"/>
      <c r="BJ131" s="85"/>
      <c r="BK131" s="85"/>
      <c r="BL131" s="85"/>
      <c r="BM131" s="85"/>
      <c r="BN131" s="85"/>
      <c r="BO131" s="85"/>
      <c r="BP131" s="85"/>
      <c r="BQ131" s="85"/>
      <c r="BR131" s="85"/>
      <c r="BS131" s="85"/>
      <c r="BT131" s="85"/>
      <c r="BU131" s="100"/>
      <c r="BV131" s="85"/>
      <c r="BW131" s="85"/>
      <c r="BX131" s="85"/>
      <c r="BY131" s="85"/>
      <c r="BZ131" s="85"/>
      <c r="CA131" s="85"/>
      <c r="CB131" s="85"/>
      <c r="CC131" s="85"/>
      <c r="CD131" s="85"/>
      <c r="CE131" s="85"/>
      <c r="CF131" s="85"/>
      <c r="CG131" s="85"/>
      <c r="CH131" s="85"/>
      <c r="CI131" s="100"/>
      <c r="CJ131" s="85"/>
      <c r="CK131" s="85"/>
      <c r="CL131" s="85"/>
      <c r="CM131" s="85"/>
      <c r="CN131" s="85"/>
      <c r="CO131" s="85"/>
      <c r="CP131" s="85"/>
    </row>
    <row r="132" spans="1:94" s="5" customFormat="1" ht="17.5">
      <c r="A132"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132" s="120" t="s">
        <v>151</v>
      </c>
      <c r="C132" s="86"/>
      <c r="D132" s="87"/>
      <c r="E132" s="117"/>
      <c r="F132" s="118"/>
      <c r="G132" s="88"/>
      <c r="H132" s="140">
        <v>0</v>
      </c>
      <c r="I132" s="89"/>
      <c r="J132" s="90"/>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100"/>
      <c r="BH132" s="85"/>
      <c r="BI132" s="85"/>
      <c r="BJ132" s="85"/>
      <c r="BK132" s="85"/>
      <c r="BL132" s="85"/>
      <c r="BM132" s="85"/>
      <c r="BN132" s="85"/>
      <c r="BO132" s="85"/>
      <c r="BP132" s="85"/>
      <c r="BQ132" s="85"/>
      <c r="BR132" s="85"/>
      <c r="BS132" s="85"/>
      <c r="BT132" s="85"/>
      <c r="BU132" s="100"/>
      <c r="BV132" s="85"/>
      <c r="BW132" s="85"/>
      <c r="BX132" s="85"/>
      <c r="BY132" s="85"/>
      <c r="BZ132" s="85"/>
      <c r="CA132" s="85"/>
      <c r="CB132" s="85"/>
      <c r="CC132" s="85"/>
      <c r="CD132" s="85"/>
      <c r="CE132" s="85"/>
      <c r="CF132" s="85"/>
      <c r="CG132" s="85"/>
      <c r="CH132" s="85"/>
      <c r="CI132" s="100"/>
      <c r="CJ132" s="85"/>
      <c r="CK132" s="85"/>
      <c r="CL132" s="85"/>
      <c r="CM132" s="85"/>
      <c r="CN132" s="85"/>
      <c r="CO132" s="85"/>
      <c r="CP132" s="85"/>
    </row>
    <row r="133" spans="1:94" s="5" customFormat="1" ht="17.5">
      <c r="A133" s="99"/>
      <c r="B133" s="124" t="s">
        <v>152</v>
      </c>
      <c r="C133" s="86"/>
      <c r="D133" s="87"/>
      <c r="E133" s="117"/>
      <c r="F133" s="118"/>
      <c r="G133" s="88"/>
      <c r="H133" s="140">
        <v>0</v>
      </c>
      <c r="I133" s="89"/>
      <c r="J133" s="90"/>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100"/>
      <c r="BH133" s="85"/>
      <c r="BI133" s="85"/>
      <c r="BJ133" s="85"/>
      <c r="BK133" s="85"/>
      <c r="BL133" s="85"/>
      <c r="BM133" s="85"/>
      <c r="BN133" s="85"/>
      <c r="BO133" s="85"/>
      <c r="BP133" s="85"/>
      <c r="BQ133" s="85"/>
      <c r="BR133" s="85"/>
      <c r="BS133" s="85"/>
      <c r="BT133" s="85"/>
      <c r="BU133" s="100"/>
      <c r="BV133" s="85"/>
      <c r="BW133" s="85"/>
      <c r="BX133" s="85"/>
      <c r="BY133" s="85"/>
      <c r="BZ133" s="85"/>
      <c r="CA133" s="85"/>
      <c r="CB133" s="85"/>
      <c r="CC133" s="85"/>
      <c r="CD133" s="85"/>
      <c r="CE133" s="85"/>
      <c r="CF133" s="85"/>
      <c r="CG133" s="85"/>
      <c r="CH133" s="85"/>
      <c r="CI133" s="100"/>
      <c r="CJ133" s="85"/>
      <c r="CK133" s="85"/>
      <c r="CL133" s="85"/>
      <c r="CM133" s="85"/>
      <c r="CN133" s="85"/>
      <c r="CO133" s="85"/>
      <c r="CP133" s="85"/>
    </row>
    <row r="134" spans="1:94" s="5" customFormat="1" ht="17.5">
      <c r="A134"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134" s="120" t="s">
        <v>153</v>
      </c>
      <c r="C134" s="86"/>
      <c r="D134" s="87"/>
      <c r="E134" s="117"/>
      <c r="F134" s="118"/>
      <c r="G134" s="88"/>
      <c r="H134" s="140">
        <v>0</v>
      </c>
      <c r="I134" s="89"/>
      <c r="J134" s="90"/>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100"/>
      <c r="BH134" s="85"/>
      <c r="BI134" s="85"/>
      <c r="BJ134" s="85"/>
      <c r="BK134" s="85"/>
      <c r="BL134" s="85"/>
      <c r="BM134" s="85"/>
      <c r="BN134" s="85"/>
      <c r="BO134" s="85"/>
      <c r="BP134" s="85"/>
      <c r="BQ134" s="85"/>
      <c r="BR134" s="85"/>
      <c r="BS134" s="85"/>
      <c r="BT134" s="85"/>
      <c r="BU134" s="100"/>
      <c r="BV134" s="85"/>
      <c r="BW134" s="85"/>
      <c r="BX134" s="85"/>
      <c r="BY134" s="85"/>
      <c r="BZ134" s="85"/>
      <c r="CA134" s="85"/>
      <c r="CB134" s="85"/>
      <c r="CC134" s="85"/>
      <c r="CD134" s="85"/>
      <c r="CE134" s="85"/>
      <c r="CF134" s="85"/>
      <c r="CG134" s="85"/>
      <c r="CH134" s="85"/>
      <c r="CI134" s="100"/>
      <c r="CJ134" s="85"/>
      <c r="CK134" s="85"/>
      <c r="CL134" s="85"/>
      <c r="CM134" s="85"/>
      <c r="CN134" s="85"/>
      <c r="CO134" s="85"/>
      <c r="CP134" s="85"/>
    </row>
    <row r="135" spans="1:94" s="5" customFormat="1" ht="17.5">
      <c r="A135"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135" s="120" t="s">
        <v>155</v>
      </c>
      <c r="C135" s="86"/>
      <c r="D135" s="87"/>
      <c r="E135" s="117"/>
      <c r="F135" s="118"/>
      <c r="G135" s="88"/>
      <c r="H135" s="140">
        <v>0</v>
      </c>
      <c r="I135" s="89"/>
      <c r="J135" s="90"/>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100"/>
      <c r="BH135" s="85"/>
      <c r="BI135" s="85"/>
      <c r="BJ135" s="85"/>
      <c r="BK135" s="85"/>
      <c r="BL135" s="85"/>
      <c r="BM135" s="85"/>
      <c r="BN135" s="85"/>
      <c r="BO135" s="85"/>
      <c r="BP135" s="85"/>
      <c r="BQ135" s="85"/>
      <c r="BR135" s="85"/>
      <c r="BS135" s="85"/>
      <c r="BT135" s="85"/>
      <c r="BU135" s="100"/>
      <c r="BV135" s="85"/>
      <c r="BW135" s="85"/>
      <c r="BX135" s="85"/>
      <c r="BY135" s="85"/>
      <c r="BZ135" s="85"/>
      <c r="CA135" s="85"/>
      <c r="CB135" s="85"/>
      <c r="CC135" s="85"/>
      <c r="CD135" s="85"/>
      <c r="CE135" s="85"/>
      <c r="CF135" s="85"/>
      <c r="CG135" s="85"/>
      <c r="CH135" s="85"/>
      <c r="CI135" s="100"/>
      <c r="CJ135" s="85"/>
      <c r="CK135" s="85"/>
      <c r="CL135" s="85"/>
      <c r="CM135" s="85"/>
      <c r="CN135" s="85"/>
      <c r="CO135" s="85"/>
      <c r="CP135" s="85"/>
    </row>
    <row r="136" spans="1:94" s="5" customFormat="1" ht="17.5">
      <c r="A136"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36" s="120" t="s">
        <v>154</v>
      </c>
      <c r="C136" s="86"/>
      <c r="D136" s="87"/>
      <c r="E136" s="117"/>
      <c r="F136" s="118"/>
      <c r="G136" s="88"/>
      <c r="H136" s="140">
        <v>0</v>
      </c>
      <c r="I136" s="89"/>
      <c r="J136" s="90"/>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100"/>
      <c r="BH136" s="85"/>
      <c r="BI136" s="85"/>
      <c r="BJ136" s="85"/>
      <c r="BK136" s="85"/>
      <c r="BL136" s="85"/>
      <c r="BM136" s="85"/>
      <c r="BN136" s="85"/>
      <c r="BO136" s="85"/>
      <c r="BP136" s="85"/>
      <c r="BQ136" s="85"/>
      <c r="BR136" s="85"/>
      <c r="BS136" s="85"/>
      <c r="BT136" s="85"/>
      <c r="BU136" s="100"/>
      <c r="BV136" s="85"/>
      <c r="BW136" s="85"/>
      <c r="BX136" s="85"/>
      <c r="BY136" s="85"/>
      <c r="BZ136" s="85"/>
      <c r="CA136" s="85"/>
      <c r="CB136" s="85"/>
      <c r="CC136" s="85"/>
      <c r="CD136" s="85"/>
      <c r="CE136" s="85"/>
      <c r="CF136" s="85"/>
      <c r="CG136" s="85"/>
      <c r="CH136" s="85"/>
      <c r="CI136" s="100"/>
      <c r="CJ136" s="85"/>
      <c r="CK136" s="85"/>
      <c r="CL136" s="85"/>
      <c r="CM136" s="85"/>
      <c r="CN136" s="85"/>
      <c r="CO136" s="85"/>
      <c r="CP136" s="85"/>
    </row>
    <row r="137" spans="1:94" s="5" customFormat="1" ht="17.5">
      <c r="A137" s="99"/>
      <c r="B137" s="124" t="s">
        <v>156</v>
      </c>
      <c r="C137" s="86"/>
      <c r="D137" s="87"/>
      <c r="E137" s="117"/>
      <c r="F137" s="118"/>
      <c r="G137" s="88"/>
      <c r="H137" s="140">
        <v>0</v>
      </c>
      <c r="I137" s="89"/>
      <c r="J137" s="90"/>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100"/>
      <c r="BH137" s="85"/>
      <c r="BI137" s="85"/>
      <c r="BJ137" s="85"/>
      <c r="BK137" s="85"/>
      <c r="BL137" s="85"/>
      <c r="BM137" s="85"/>
      <c r="BN137" s="85"/>
      <c r="BO137" s="85"/>
      <c r="BP137" s="85"/>
      <c r="BQ137" s="85"/>
      <c r="BR137" s="85"/>
      <c r="BS137" s="85"/>
      <c r="BT137" s="85"/>
      <c r="BU137" s="100"/>
      <c r="BV137" s="85"/>
      <c r="BW137" s="85"/>
      <c r="BX137" s="85"/>
      <c r="BY137" s="85"/>
      <c r="BZ137" s="85"/>
      <c r="CA137" s="85"/>
      <c r="CB137" s="85"/>
      <c r="CC137" s="85"/>
      <c r="CD137" s="85"/>
      <c r="CE137" s="85"/>
      <c r="CF137" s="85"/>
      <c r="CG137" s="85"/>
      <c r="CH137" s="85"/>
      <c r="CI137" s="100"/>
      <c r="CJ137" s="85"/>
      <c r="CK137" s="85"/>
      <c r="CL137" s="85"/>
      <c r="CM137" s="85"/>
      <c r="CN137" s="85"/>
      <c r="CO137" s="85"/>
      <c r="CP137" s="85"/>
    </row>
    <row r="138" spans="1:94" s="5" customFormat="1" ht="17.5">
      <c r="A138"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38" s="120" t="s">
        <v>157</v>
      </c>
      <c r="C138" s="86"/>
      <c r="D138" s="87"/>
      <c r="E138" s="117"/>
      <c r="F138" s="118"/>
      <c r="G138" s="88"/>
      <c r="H138" s="140">
        <v>0</v>
      </c>
      <c r="I138" s="89"/>
      <c r="J138" s="90"/>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100"/>
      <c r="BH138" s="85"/>
      <c r="BI138" s="85"/>
      <c r="BJ138" s="85"/>
      <c r="BK138" s="85"/>
      <c r="BL138" s="85"/>
      <c r="BM138" s="85"/>
      <c r="BN138" s="85"/>
      <c r="BO138" s="85"/>
      <c r="BP138" s="85"/>
      <c r="BQ138" s="85"/>
      <c r="BR138" s="85"/>
      <c r="BS138" s="85"/>
      <c r="BT138" s="85"/>
      <c r="BU138" s="100"/>
      <c r="BV138" s="85"/>
      <c r="BW138" s="85"/>
      <c r="BX138" s="85"/>
      <c r="BY138" s="85"/>
      <c r="BZ138" s="85"/>
      <c r="CA138" s="85"/>
      <c r="CB138" s="85"/>
      <c r="CC138" s="85"/>
      <c r="CD138" s="85"/>
      <c r="CE138" s="85"/>
      <c r="CF138" s="85"/>
      <c r="CG138" s="85"/>
      <c r="CH138" s="85"/>
      <c r="CI138" s="100"/>
      <c r="CJ138" s="85"/>
      <c r="CK138" s="85"/>
      <c r="CL138" s="85"/>
      <c r="CM138" s="85"/>
      <c r="CN138" s="85"/>
      <c r="CO138" s="85"/>
      <c r="CP138" s="85"/>
    </row>
    <row r="139" spans="1:94" s="5" customFormat="1" ht="17.5">
      <c r="A139"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139" s="120" t="s">
        <v>158</v>
      </c>
      <c r="C139" s="86"/>
      <c r="D139" s="87"/>
      <c r="E139" s="117"/>
      <c r="F139" s="118"/>
      <c r="G139" s="88"/>
      <c r="H139" s="140">
        <v>0</v>
      </c>
      <c r="I139" s="89"/>
      <c r="J139" s="90"/>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100"/>
      <c r="BH139" s="85"/>
      <c r="BI139" s="85"/>
      <c r="BJ139" s="85"/>
      <c r="BK139" s="85"/>
      <c r="BL139" s="85"/>
      <c r="BM139" s="85"/>
      <c r="BN139" s="85"/>
      <c r="BO139" s="85"/>
      <c r="BP139" s="85"/>
      <c r="BQ139" s="85"/>
      <c r="BR139" s="85"/>
      <c r="BS139" s="85"/>
      <c r="BT139" s="85"/>
      <c r="BU139" s="100"/>
      <c r="BV139" s="85"/>
      <c r="BW139" s="85"/>
      <c r="BX139" s="85"/>
      <c r="BY139" s="85"/>
      <c r="BZ139" s="85"/>
      <c r="CA139" s="85"/>
      <c r="CB139" s="85"/>
      <c r="CC139" s="85"/>
      <c r="CD139" s="85"/>
      <c r="CE139" s="85"/>
      <c r="CF139" s="85"/>
      <c r="CG139" s="85"/>
      <c r="CH139" s="85"/>
      <c r="CI139" s="100"/>
      <c r="CJ139" s="85"/>
      <c r="CK139" s="85"/>
      <c r="CL139" s="85"/>
      <c r="CM139" s="85"/>
      <c r="CN139" s="85"/>
      <c r="CO139" s="85"/>
      <c r="CP139" s="85"/>
    </row>
    <row r="140" spans="1:94" s="5" customFormat="1" ht="17.5">
      <c r="A140"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140" s="120" t="s">
        <v>159</v>
      </c>
      <c r="C140" s="86"/>
      <c r="D140" s="87"/>
      <c r="E140" s="117"/>
      <c r="F140" s="118"/>
      <c r="G140" s="88"/>
      <c r="H140" s="140">
        <v>0</v>
      </c>
      <c r="I140" s="89"/>
      <c r="J140" s="90"/>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100"/>
      <c r="BH140" s="85"/>
      <c r="BI140" s="85"/>
      <c r="BJ140" s="85"/>
      <c r="BK140" s="85"/>
      <c r="BL140" s="85"/>
      <c r="BM140" s="85"/>
      <c r="BN140" s="85"/>
      <c r="BO140" s="85"/>
      <c r="BP140" s="85"/>
      <c r="BQ140" s="85"/>
      <c r="BR140" s="85"/>
      <c r="BS140" s="85"/>
      <c r="BT140" s="85"/>
      <c r="BU140" s="100"/>
      <c r="BV140" s="85"/>
      <c r="BW140" s="85"/>
      <c r="BX140" s="85"/>
      <c r="BY140" s="85"/>
      <c r="BZ140" s="85"/>
      <c r="CA140" s="85"/>
      <c r="CB140" s="85"/>
      <c r="CC140" s="85"/>
      <c r="CD140" s="85"/>
      <c r="CE140" s="85"/>
      <c r="CF140" s="85"/>
      <c r="CG140" s="85"/>
      <c r="CH140" s="85"/>
      <c r="CI140" s="100"/>
      <c r="CJ140" s="85"/>
      <c r="CK140" s="85"/>
      <c r="CL140" s="85"/>
      <c r="CM140" s="85"/>
      <c r="CN140" s="85"/>
      <c r="CO140" s="85"/>
      <c r="CP140" s="85"/>
    </row>
    <row r="141" spans="1:94" s="5" customFormat="1" ht="17.5">
      <c r="A141"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141" s="120" t="s">
        <v>163</v>
      </c>
      <c r="C141" s="86" t="s">
        <v>129</v>
      </c>
      <c r="D141" s="87"/>
      <c r="E141" s="136">
        <v>45733</v>
      </c>
      <c r="F141" s="137">
        <f>IF(ISBLANK(E141)," - ",IF(G141=0,E141,E141+G141-1))</f>
        <v>45734</v>
      </c>
      <c r="G141" s="138">
        <v>2</v>
      </c>
      <c r="H141" s="140">
        <v>0</v>
      </c>
      <c r="I141" s="139">
        <f t="shared" ref="I141:I142" si="73">IF(OR(F141=0,E141=0)," - ",NETWORKDAYS(E141,F141))</f>
        <v>2</v>
      </c>
      <c r="J141" s="90"/>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100"/>
      <c r="BH141" s="85"/>
      <c r="BI141" s="85"/>
      <c r="BJ141" s="85"/>
      <c r="BK141" s="85"/>
      <c r="BL141" s="85"/>
      <c r="BM141" s="85"/>
      <c r="BN141" s="85"/>
      <c r="BO141" s="85"/>
      <c r="BP141" s="85"/>
      <c r="BQ141" s="85"/>
      <c r="BR141" s="85"/>
      <c r="BS141" s="85"/>
      <c r="BT141" s="85"/>
      <c r="BU141" s="100"/>
      <c r="BV141" s="85"/>
      <c r="BW141" s="85"/>
      <c r="BX141" s="85"/>
      <c r="BY141" s="85"/>
      <c r="BZ141" s="85"/>
      <c r="CA141" s="85"/>
      <c r="CB141" s="85"/>
      <c r="CC141" s="85"/>
      <c r="CD141" s="85"/>
      <c r="CE141" s="85"/>
      <c r="CF141" s="85"/>
      <c r="CG141" s="85"/>
      <c r="CH141" s="85"/>
      <c r="CI141" s="100"/>
      <c r="CJ141" s="85"/>
      <c r="CK141" s="85"/>
      <c r="CL141" s="85"/>
      <c r="CM141" s="85"/>
      <c r="CN141" s="85"/>
      <c r="CO141" s="85"/>
      <c r="CP141" s="85"/>
    </row>
    <row r="142" spans="1:94" s="5" customFormat="1" ht="17.5">
      <c r="A142"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142" s="120" t="s">
        <v>164</v>
      </c>
      <c r="C142" s="86" t="s">
        <v>129</v>
      </c>
      <c r="D142" s="87"/>
      <c r="E142" s="136">
        <v>45735</v>
      </c>
      <c r="F142" s="137">
        <f>IF(ISBLANK(E142)," - ",IF(G142=0,E142,E142+G142-1))</f>
        <v>45738</v>
      </c>
      <c r="G142" s="138">
        <v>4</v>
      </c>
      <c r="H142" s="140">
        <v>0</v>
      </c>
      <c r="I142" s="139">
        <f t="shared" si="73"/>
        <v>3</v>
      </c>
      <c r="J142" s="90"/>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100"/>
      <c r="BH142" s="85"/>
      <c r="BI142" s="85"/>
      <c r="BJ142" s="85"/>
      <c r="BK142" s="85"/>
      <c r="BL142" s="85"/>
      <c r="BM142" s="85"/>
      <c r="BN142" s="85"/>
      <c r="BO142" s="85"/>
      <c r="BP142" s="85"/>
      <c r="BQ142" s="85"/>
      <c r="BR142" s="85"/>
      <c r="BS142" s="85"/>
      <c r="BT142" s="85"/>
      <c r="BU142" s="100"/>
      <c r="BV142" s="85"/>
      <c r="BW142" s="85"/>
      <c r="BX142" s="85"/>
      <c r="BY142" s="85"/>
      <c r="BZ142" s="85"/>
      <c r="CA142" s="85"/>
      <c r="CB142" s="85"/>
      <c r="CC142" s="85"/>
      <c r="CD142" s="85"/>
      <c r="CE142" s="85"/>
      <c r="CF142" s="85"/>
      <c r="CG142" s="85"/>
      <c r="CH142" s="85"/>
      <c r="CI142" s="100"/>
      <c r="CJ142" s="85"/>
      <c r="CK142" s="85"/>
      <c r="CL142" s="85"/>
      <c r="CM142" s="85"/>
      <c r="CN142" s="85"/>
      <c r="CO142" s="85"/>
      <c r="CP142" s="85"/>
    </row>
    <row r="143" spans="1:94" s="5" customFormat="1" ht="17.5">
      <c r="A143" s="99"/>
      <c r="B143" s="124" t="s">
        <v>160</v>
      </c>
      <c r="C143" s="86"/>
      <c r="D143" s="87"/>
      <c r="E143" s="117"/>
      <c r="F143" s="118"/>
      <c r="G143" s="88"/>
      <c r="H143" s="140">
        <v>0</v>
      </c>
      <c r="I143" s="89"/>
      <c r="J143" s="90"/>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100"/>
      <c r="BH143" s="85"/>
      <c r="BI143" s="85"/>
      <c r="BJ143" s="85"/>
      <c r="BK143" s="85"/>
      <c r="BL143" s="85"/>
      <c r="BM143" s="85"/>
      <c r="BN143" s="85"/>
      <c r="BO143" s="85"/>
      <c r="BP143" s="85"/>
      <c r="BQ143" s="85"/>
      <c r="BR143" s="85"/>
      <c r="BS143" s="85"/>
      <c r="BT143" s="85"/>
      <c r="BU143" s="100"/>
      <c r="BV143" s="85"/>
      <c r="BW143" s="85"/>
      <c r="BX143" s="85"/>
      <c r="BY143" s="85"/>
      <c r="BZ143" s="85"/>
      <c r="CA143" s="85"/>
      <c r="CB143" s="85"/>
      <c r="CC143" s="85"/>
      <c r="CD143" s="85"/>
      <c r="CE143" s="85"/>
      <c r="CF143" s="85"/>
      <c r="CG143" s="85"/>
      <c r="CH143" s="85"/>
      <c r="CI143" s="100"/>
      <c r="CJ143" s="85"/>
      <c r="CK143" s="85"/>
      <c r="CL143" s="85"/>
      <c r="CM143" s="85"/>
      <c r="CN143" s="85"/>
      <c r="CO143" s="85"/>
      <c r="CP143" s="85"/>
    </row>
    <row r="144" spans="1:94" s="5" customFormat="1" ht="17.5">
      <c r="A144"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144" s="120" t="s">
        <v>161</v>
      </c>
      <c r="C144" s="86"/>
      <c r="D144" s="87"/>
      <c r="E144" s="117"/>
      <c r="F144" s="118"/>
      <c r="G144" s="88"/>
      <c r="H144" s="140">
        <v>0</v>
      </c>
      <c r="I144" s="89"/>
      <c r="J144" s="90"/>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100"/>
      <c r="BH144" s="85"/>
      <c r="BI144" s="85"/>
      <c r="BJ144" s="85"/>
      <c r="BK144" s="85"/>
      <c r="BL144" s="85"/>
      <c r="BM144" s="85"/>
      <c r="BN144" s="85"/>
      <c r="BO144" s="85"/>
      <c r="BP144" s="85"/>
      <c r="BQ144" s="85"/>
      <c r="BR144" s="85"/>
      <c r="BS144" s="85"/>
      <c r="BT144" s="85"/>
      <c r="BU144" s="100"/>
      <c r="BV144" s="85"/>
      <c r="BW144" s="85"/>
      <c r="BX144" s="85"/>
      <c r="BY144" s="85"/>
      <c r="BZ144" s="85"/>
      <c r="CA144" s="85"/>
      <c r="CB144" s="85"/>
      <c r="CC144" s="85"/>
      <c r="CD144" s="85"/>
      <c r="CE144" s="85"/>
      <c r="CF144" s="85"/>
      <c r="CG144" s="85"/>
      <c r="CH144" s="85"/>
      <c r="CI144" s="100"/>
      <c r="CJ144" s="85"/>
      <c r="CK144" s="85"/>
      <c r="CL144" s="85"/>
      <c r="CM144" s="85"/>
      <c r="CN144" s="85"/>
      <c r="CO144" s="85"/>
      <c r="CP144" s="85"/>
    </row>
    <row r="145" spans="1:94" s="5" customFormat="1" ht="17.5">
      <c r="A145"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145" s="120" t="s">
        <v>162</v>
      </c>
      <c r="C145" s="86"/>
      <c r="D145" s="87"/>
      <c r="E145" s="117"/>
      <c r="F145" s="118"/>
      <c r="G145" s="88"/>
      <c r="H145" s="140">
        <v>0</v>
      </c>
      <c r="I145" s="89"/>
      <c r="J145" s="90"/>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100"/>
      <c r="BH145" s="85"/>
      <c r="BI145" s="85"/>
      <c r="BJ145" s="85"/>
      <c r="BK145" s="85"/>
      <c r="BL145" s="85"/>
      <c r="BM145" s="85"/>
      <c r="BN145" s="85"/>
      <c r="BO145" s="85"/>
      <c r="BP145" s="85"/>
      <c r="BQ145" s="85"/>
      <c r="BR145" s="85"/>
      <c r="BS145" s="85"/>
      <c r="BT145" s="85"/>
      <c r="BU145" s="100"/>
      <c r="BV145" s="85"/>
      <c r="BW145" s="85"/>
      <c r="BX145" s="85"/>
      <c r="BY145" s="85"/>
      <c r="BZ145" s="85"/>
      <c r="CA145" s="85"/>
      <c r="CB145" s="85"/>
      <c r="CC145" s="85"/>
      <c r="CD145" s="85"/>
      <c r="CE145" s="85"/>
      <c r="CF145" s="85"/>
      <c r="CG145" s="85"/>
      <c r="CH145" s="85"/>
      <c r="CI145" s="100"/>
      <c r="CJ145" s="85"/>
      <c r="CK145" s="85"/>
      <c r="CL145" s="85"/>
      <c r="CM145" s="85"/>
      <c r="CN145" s="85"/>
      <c r="CO145" s="85"/>
      <c r="CP145" s="85"/>
    </row>
    <row r="146" spans="1:94" s="5" customFormat="1" ht="17.5">
      <c r="A146" s="99"/>
      <c r="B146" s="120"/>
      <c r="C146" s="86"/>
      <c r="D146" s="87"/>
      <c r="E146" s="117"/>
      <c r="F146" s="118"/>
      <c r="G146" s="88"/>
      <c r="H146" s="140">
        <v>0</v>
      </c>
      <c r="I146" s="89"/>
      <c r="J146" s="90"/>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100"/>
      <c r="BH146" s="85"/>
      <c r="BI146" s="85"/>
      <c r="BJ146" s="85"/>
      <c r="BK146" s="85"/>
      <c r="BL146" s="85"/>
      <c r="BM146" s="85"/>
      <c r="BN146" s="85"/>
      <c r="BO146" s="85"/>
      <c r="BP146" s="85"/>
      <c r="BQ146" s="85"/>
      <c r="BR146" s="85"/>
      <c r="BS146" s="85"/>
      <c r="BT146" s="85"/>
      <c r="BU146" s="100"/>
      <c r="BV146" s="85"/>
      <c r="BW146" s="85"/>
      <c r="BX146" s="85"/>
      <c r="BY146" s="85"/>
      <c r="BZ146" s="85"/>
      <c r="CA146" s="85"/>
      <c r="CB146" s="85"/>
      <c r="CC146" s="85"/>
      <c r="CD146" s="85"/>
      <c r="CE146" s="85"/>
      <c r="CF146" s="85"/>
      <c r="CG146" s="85"/>
      <c r="CH146" s="85"/>
      <c r="CI146" s="100"/>
      <c r="CJ146" s="85"/>
      <c r="CK146" s="85"/>
      <c r="CL146" s="85"/>
      <c r="CM146" s="85"/>
      <c r="CN146" s="85"/>
      <c r="CO146" s="85"/>
      <c r="CP146" s="85"/>
    </row>
    <row r="147" spans="1:94" s="5" customFormat="1" ht="17.5">
      <c r="A147" s="99"/>
      <c r="B147" s="120"/>
      <c r="C147" s="86"/>
      <c r="D147" s="87"/>
      <c r="E147" s="117"/>
      <c r="F147" s="118"/>
      <c r="G147" s="88"/>
      <c r="H147" s="140">
        <v>0</v>
      </c>
      <c r="I147" s="89"/>
      <c r="J147" s="90"/>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100"/>
      <c r="BH147" s="85"/>
      <c r="BI147" s="85"/>
      <c r="BJ147" s="85"/>
      <c r="BK147" s="85"/>
      <c r="BL147" s="85"/>
      <c r="BM147" s="85"/>
      <c r="BN147" s="85"/>
      <c r="BO147" s="85"/>
      <c r="BP147" s="85"/>
      <c r="BQ147" s="85"/>
      <c r="BR147" s="85"/>
      <c r="BS147" s="85"/>
      <c r="BT147" s="85"/>
      <c r="BU147" s="100"/>
      <c r="BV147" s="85"/>
      <c r="BW147" s="85"/>
      <c r="BX147" s="85"/>
      <c r="BY147" s="85"/>
      <c r="BZ147" s="85"/>
      <c r="CA147" s="85"/>
      <c r="CB147" s="85"/>
      <c r="CC147" s="85"/>
      <c r="CD147" s="85"/>
      <c r="CE147" s="85"/>
      <c r="CF147" s="85"/>
      <c r="CG147" s="85"/>
      <c r="CH147" s="85"/>
      <c r="CI147" s="100"/>
      <c r="CJ147" s="85"/>
      <c r="CK147" s="85"/>
      <c r="CL147" s="85"/>
      <c r="CM147" s="85"/>
      <c r="CN147" s="85"/>
      <c r="CO147" s="85"/>
      <c r="CP147" s="85"/>
    </row>
    <row r="148" spans="1:94" s="4" customFormat="1" ht="17.5">
      <c r="A148" s="97">
        <v>8</v>
      </c>
      <c r="B148" s="119" t="s">
        <v>141</v>
      </c>
      <c r="C148" s="114" t="s">
        <v>129</v>
      </c>
      <c r="D148" s="79"/>
      <c r="E148" s="115">
        <v>45624</v>
      </c>
      <c r="F148" s="116">
        <f>IF(ISBLANK(E148)," - ",IF(G148=0,E148,E148+G148-1))</f>
        <v>45635</v>
      </c>
      <c r="G148" s="80">
        <v>12</v>
      </c>
      <c r="H148" s="140">
        <v>0</v>
      </c>
      <c r="I148" s="82">
        <f t="shared" ref="I148:I151" si="74">IF(OR(F148=0,E148=0)," - ",NETWORKDAYS(E148,F148))</f>
        <v>8</v>
      </c>
      <c r="J148" s="83"/>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98"/>
      <c r="BH148" s="84"/>
      <c r="BI148" s="84"/>
      <c r="BJ148" s="84"/>
      <c r="BK148" s="84"/>
      <c r="BL148" s="84"/>
      <c r="BM148" s="84"/>
      <c r="BN148" s="84"/>
      <c r="BO148" s="84"/>
      <c r="BP148" s="84"/>
      <c r="BQ148" s="84"/>
      <c r="BR148" s="84"/>
      <c r="BS148" s="84"/>
      <c r="BT148" s="84"/>
      <c r="BU148" s="98"/>
      <c r="BV148" s="84"/>
      <c r="BW148" s="84"/>
      <c r="BX148" s="84"/>
      <c r="BY148" s="84"/>
      <c r="BZ148" s="84"/>
      <c r="CA148" s="84"/>
      <c r="CB148" s="84"/>
      <c r="CC148" s="84"/>
      <c r="CD148" s="84"/>
      <c r="CE148" s="84"/>
      <c r="CF148" s="84"/>
      <c r="CG148" s="84"/>
      <c r="CH148" s="84"/>
      <c r="CI148" s="98"/>
      <c r="CJ148" s="84"/>
      <c r="CK148" s="84"/>
      <c r="CL148" s="84"/>
      <c r="CM148" s="84"/>
      <c r="CN148" s="84"/>
      <c r="CO148" s="84"/>
      <c r="CP148" s="84"/>
    </row>
    <row r="149" spans="1:94" s="5" customFormat="1" ht="17.5">
      <c r="A149"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149" s="120" t="s">
        <v>145</v>
      </c>
      <c r="C149" s="86"/>
      <c r="D149" s="87"/>
      <c r="E149" s="136">
        <v>45729</v>
      </c>
      <c r="F149" s="137">
        <f>IF(ISBLANK(E149)," - ",IF(G149=0,E149,E149+G149-1))</f>
        <v>45729</v>
      </c>
      <c r="G149" s="138">
        <v>1</v>
      </c>
      <c r="H149" s="140">
        <v>0</v>
      </c>
      <c r="I149" s="139">
        <f t="shared" si="74"/>
        <v>1</v>
      </c>
      <c r="J149" s="90"/>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100"/>
      <c r="BH149" s="85"/>
      <c r="BI149" s="85"/>
      <c r="BJ149" s="85"/>
      <c r="BK149" s="85"/>
      <c r="BL149" s="85"/>
      <c r="BM149" s="85"/>
      <c r="BN149" s="85"/>
      <c r="BO149" s="85"/>
      <c r="BP149" s="85"/>
      <c r="BQ149" s="85"/>
      <c r="BR149" s="85"/>
      <c r="BS149" s="85"/>
      <c r="BT149" s="85"/>
      <c r="BU149" s="100"/>
      <c r="BV149" s="85"/>
      <c r="BW149" s="85"/>
      <c r="BX149" s="85"/>
      <c r="BY149" s="85"/>
      <c r="BZ149" s="85"/>
      <c r="CA149" s="85"/>
      <c r="CB149" s="85"/>
      <c r="CC149" s="85"/>
      <c r="CD149" s="85"/>
      <c r="CE149" s="85"/>
      <c r="CF149" s="85"/>
      <c r="CG149" s="85"/>
      <c r="CH149" s="85"/>
      <c r="CI149" s="100"/>
      <c r="CJ149" s="85"/>
      <c r="CK149" s="85"/>
      <c r="CL149" s="85"/>
      <c r="CM149" s="85"/>
      <c r="CN149" s="85"/>
      <c r="CO149" s="85"/>
      <c r="CP149" s="85"/>
    </row>
    <row r="150" spans="1:94" s="5" customFormat="1" ht="17.5">
      <c r="A150"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150" s="120" t="s">
        <v>146</v>
      </c>
      <c r="C150" s="86"/>
      <c r="D150" s="87"/>
      <c r="E150" s="136">
        <v>45732</v>
      </c>
      <c r="F150" s="137">
        <f>IF(ISBLANK(E150)," - ",IF(G150=0,E150,E150+G150-1))</f>
        <v>45733</v>
      </c>
      <c r="G150" s="138">
        <v>2</v>
      </c>
      <c r="H150" s="140">
        <v>0</v>
      </c>
      <c r="I150" s="139">
        <f t="shared" si="74"/>
        <v>1</v>
      </c>
      <c r="J150" s="90"/>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100"/>
      <c r="BH150" s="85"/>
      <c r="BI150" s="85"/>
      <c r="BJ150" s="85"/>
      <c r="BK150" s="85"/>
      <c r="BL150" s="85"/>
      <c r="BM150" s="85"/>
      <c r="BN150" s="85"/>
      <c r="BO150" s="85"/>
      <c r="BP150" s="85"/>
      <c r="BQ150" s="85"/>
      <c r="BR150" s="85"/>
      <c r="BS150" s="85"/>
      <c r="BT150" s="85"/>
      <c r="BU150" s="100"/>
      <c r="BV150" s="85"/>
      <c r="BW150" s="85"/>
      <c r="BX150" s="85"/>
      <c r="BY150" s="85"/>
      <c r="BZ150" s="85"/>
      <c r="CA150" s="85"/>
      <c r="CB150" s="85"/>
      <c r="CC150" s="85"/>
      <c r="CD150" s="85"/>
      <c r="CE150" s="85"/>
      <c r="CF150" s="85"/>
      <c r="CG150" s="85"/>
      <c r="CH150" s="85"/>
      <c r="CI150" s="100"/>
      <c r="CJ150" s="85"/>
      <c r="CK150" s="85"/>
      <c r="CL150" s="85"/>
      <c r="CM150" s="85"/>
      <c r="CN150" s="85"/>
      <c r="CO150" s="85"/>
      <c r="CP150" s="85"/>
    </row>
    <row r="151" spans="1:94" s="5" customFormat="1" ht="17.5">
      <c r="A151"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151" s="120" t="s">
        <v>147</v>
      </c>
      <c r="C151" s="86"/>
      <c r="D151" s="87"/>
      <c r="E151" s="136">
        <v>45733</v>
      </c>
      <c r="F151" s="137">
        <f>IF(ISBLANK(E151)," - ",IF(G151=0,E151,E151+G151-1))</f>
        <v>45733</v>
      </c>
      <c r="G151" s="138">
        <v>1</v>
      </c>
      <c r="H151" s="140">
        <v>0</v>
      </c>
      <c r="I151" s="139">
        <f t="shared" si="74"/>
        <v>1</v>
      </c>
      <c r="J151" s="90"/>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100"/>
      <c r="BH151" s="85"/>
      <c r="BI151" s="85"/>
      <c r="BJ151" s="85"/>
      <c r="BK151" s="85"/>
      <c r="BL151" s="85"/>
      <c r="BM151" s="85"/>
      <c r="BN151" s="85"/>
      <c r="BO151" s="85"/>
      <c r="BP151" s="85"/>
      <c r="BQ151" s="85"/>
      <c r="BR151" s="85"/>
      <c r="BS151" s="85"/>
      <c r="BT151" s="85"/>
      <c r="BU151" s="100"/>
      <c r="BV151" s="85"/>
      <c r="BW151" s="85"/>
      <c r="BX151" s="85"/>
      <c r="BY151" s="85"/>
      <c r="BZ151" s="85"/>
      <c r="CA151" s="85"/>
      <c r="CB151" s="85"/>
      <c r="CC151" s="85"/>
      <c r="CD151" s="85"/>
      <c r="CE151" s="85"/>
      <c r="CF151" s="85"/>
      <c r="CG151" s="85"/>
      <c r="CH151" s="85"/>
      <c r="CI151" s="100"/>
      <c r="CJ151" s="85"/>
      <c r="CK151" s="85"/>
      <c r="CL151" s="85"/>
      <c r="CM151" s="85"/>
      <c r="CN151" s="85"/>
      <c r="CO151" s="85"/>
      <c r="CP151" s="85"/>
    </row>
    <row r="152" spans="1:94" s="5" customFormat="1" ht="17.5">
      <c r="A152" s="99"/>
      <c r="B152" s="124" t="s">
        <v>148</v>
      </c>
      <c r="C152" s="86"/>
      <c r="D152" s="87"/>
      <c r="E152" s="117"/>
      <c r="F152" s="118"/>
      <c r="G152" s="88"/>
      <c r="H152" s="140">
        <v>0</v>
      </c>
      <c r="I152" s="89"/>
      <c r="J152" s="90"/>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100"/>
      <c r="BH152" s="85"/>
      <c r="BI152" s="85"/>
      <c r="BJ152" s="85"/>
      <c r="BK152" s="85"/>
      <c r="BL152" s="85"/>
      <c r="BM152" s="85"/>
      <c r="BN152" s="85"/>
      <c r="BO152" s="85"/>
      <c r="BP152" s="85"/>
      <c r="BQ152" s="85"/>
      <c r="BR152" s="85"/>
      <c r="BS152" s="85"/>
      <c r="BT152" s="85"/>
      <c r="BU152" s="100"/>
      <c r="BV152" s="85"/>
      <c r="BW152" s="85"/>
      <c r="BX152" s="85"/>
      <c r="BY152" s="85"/>
      <c r="BZ152" s="85"/>
      <c r="CA152" s="85"/>
      <c r="CB152" s="85"/>
      <c r="CC152" s="85"/>
      <c r="CD152" s="85"/>
      <c r="CE152" s="85"/>
      <c r="CF152" s="85"/>
      <c r="CG152" s="85"/>
      <c r="CH152" s="85"/>
      <c r="CI152" s="100"/>
      <c r="CJ152" s="85"/>
      <c r="CK152" s="85"/>
      <c r="CL152" s="85"/>
      <c r="CM152" s="85"/>
      <c r="CN152" s="85"/>
      <c r="CO152" s="85"/>
      <c r="CP152" s="85"/>
    </row>
    <row r="153" spans="1:94" s="5" customFormat="1" ht="17.5">
      <c r="A153"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153" s="120" t="s">
        <v>149</v>
      </c>
      <c r="C153" s="86"/>
      <c r="D153" s="87"/>
      <c r="E153" s="136">
        <v>45734</v>
      </c>
      <c r="F153" s="137">
        <f>IF(ISBLANK(E153)," - ",IF(G153=0,E153,E153+G153-1))</f>
        <v>45734</v>
      </c>
      <c r="G153" s="138">
        <v>1</v>
      </c>
      <c r="H153" s="140">
        <v>0</v>
      </c>
      <c r="I153" s="139">
        <f t="shared" ref="I153:I155" si="75">IF(OR(F153=0,E153=0)," - ",NETWORKDAYS(E153,F153))</f>
        <v>1</v>
      </c>
      <c r="J153" s="90"/>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100"/>
      <c r="BH153" s="85"/>
      <c r="BI153" s="85"/>
      <c r="BJ153" s="85"/>
      <c r="BK153" s="85"/>
      <c r="BL153" s="85"/>
      <c r="BM153" s="85"/>
      <c r="BN153" s="85"/>
      <c r="BO153" s="85"/>
      <c r="BP153" s="85"/>
      <c r="BQ153" s="85"/>
      <c r="BR153" s="85"/>
      <c r="BS153" s="85"/>
      <c r="BT153" s="85"/>
      <c r="BU153" s="100"/>
      <c r="BV153" s="85"/>
      <c r="BW153" s="85"/>
      <c r="BX153" s="85"/>
      <c r="BY153" s="85"/>
      <c r="BZ153" s="85"/>
      <c r="CA153" s="85"/>
      <c r="CB153" s="85"/>
      <c r="CC153" s="85"/>
      <c r="CD153" s="85"/>
      <c r="CE153" s="85"/>
      <c r="CF153" s="85"/>
      <c r="CG153" s="85"/>
      <c r="CH153" s="85"/>
      <c r="CI153" s="100"/>
      <c r="CJ153" s="85"/>
      <c r="CK153" s="85"/>
      <c r="CL153" s="85"/>
      <c r="CM153" s="85"/>
      <c r="CN153" s="85"/>
      <c r="CO153" s="85"/>
      <c r="CP153" s="85"/>
    </row>
    <row r="154" spans="1:94" s="5" customFormat="1" ht="17.5">
      <c r="A154"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154" s="120" t="s">
        <v>166</v>
      </c>
      <c r="C154" s="86"/>
      <c r="D154" s="87"/>
      <c r="E154" s="136">
        <v>45734</v>
      </c>
      <c r="F154" s="137">
        <f>IF(ISBLANK(E154)," - ",IF(G154=0,E154,E154+G154-1))</f>
        <v>45734</v>
      </c>
      <c r="G154" s="138">
        <v>1</v>
      </c>
      <c r="H154" s="140">
        <v>0</v>
      </c>
      <c r="I154" s="139">
        <f t="shared" ref="I154" si="76">IF(OR(F154=0,E154=0)," - ",NETWORKDAYS(E154,F154))</f>
        <v>1</v>
      </c>
      <c r="J154" s="90"/>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100"/>
      <c r="BH154" s="85"/>
      <c r="BI154" s="85"/>
      <c r="BJ154" s="85"/>
      <c r="BK154" s="85"/>
      <c r="BL154" s="85"/>
      <c r="BM154" s="85"/>
      <c r="BN154" s="85"/>
      <c r="BO154" s="85"/>
      <c r="BP154" s="85"/>
      <c r="BQ154" s="85"/>
      <c r="BR154" s="85"/>
      <c r="BS154" s="85"/>
      <c r="BT154" s="85"/>
      <c r="BU154" s="100"/>
      <c r="BV154" s="85"/>
      <c r="BW154" s="85"/>
      <c r="BX154" s="85"/>
      <c r="BY154" s="85"/>
      <c r="BZ154" s="85"/>
      <c r="CA154" s="85"/>
      <c r="CB154" s="85"/>
      <c r="CC154" s="85"/>
      <c r="CD154" s="85"/>
      <c r="CE154" s="85"/>
      <c r="CF154" s="85"/>
      <c r="CG154" s="85"/>
      <c r="CH154" s="85"/>
      <c r="CI154" s="100"/>
      <c r="CJ154" s="85"/>
      <c r="CK154" s="85"/>
      <c r="CL154" s="85"/>
      <c r="CM154" s="85"/>
      <c r="CN154" s="85"/>
      <c r="CO154" s="85"/>
      <c r="CP154" s="85"/>
    </row>
    <row r="155" spans="1:94" s="5" customFormat="1" ht="17.5">
      <c r="A155"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155" s="120" t="s">
        <v>167</v>
      </c>
      <c r="C155" s="86"/>
      <c r="D155" s="87"/>
      <c r="E155" s="136">
        <v>45734</v>
      </c>
      <c r="F155" s="137">
        <f>IF(ISBLANK(E155)," - ",IF(G155=0,E155,E155+G155-1))</f>
        <v>45736</v>
      </c>
      <c r="G155" s="138">
        <v>3</v>
      </c>
      <c r="H155" s="140">
        <v>0</v>
      </c>
      <c r="I155" s="139">
        <f t="shared" si="75"/>
        <v>3</v>
      </c>
      <c r="J155" s="90"/>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100"/>
      <c r="BH155" s="85"/>
      <c r="BI155" s="85"/>
      <c r="BJ155" s="85"/>
      <c r="BK155" s="85"/>
      <c r="BL155" s="85"/>
      <c r="BM155" s="85"/>
      <c r="BN155" s="85"/>
      <c r="BO155" s="85"/>
      <c r="BP155" s="85"/>
      <c r="BQ155" s="85"/>
      <c r="BR155" s="85"/>
      <c r="BS155" s="85"/>
      <c r="BT155" s="85"/>
      <c r="BU155" s="100"/>
      <c r="BV155" s="85"/>
      <c r="BW155" s="85"/>
      <c r="BX155" s="85"/>
      <c r="BY155" s="85"/>
      <c r="BZ155" s="85"/>
      <c r="CA155" s="85"/>
      <c r="CB155" s="85"/>
      <c r="CC155" s="85"/>
      <c r="CD155" s="85"/>
      <c r="CE155" s="85"/>
      <c r="CF155" s="85"/>
      <c r="CG155" s="85"/>
      <c r="CH155" s="85"/>
      <c r="CI155" s="100"/>
      <c r="CJ155" s="85"/>
      <c r="CK155" s="85"/>
      <c r="CL155" s="85"/>
      <c r="CM155" s="85"/>
      <c r="CN155" s="85"/>
      <c r="CO155" s="85"/>
      <c r="CP155" s="85"/>
    </row>
    <row r="156" spans="1:94" s="5" customFormat="1" ht="17.5">
      <c r="A156" s="99"/>
      <c r="B156" s="124" t="s">
        <v>152</v>
      </c>
      <c r="C156" s="86"/>
      <c r="D156" s="87"/>
      <c r="E156" s="117"/>
      <c r="F156" s="118"/>
      <c r="G156" s="88"/>
      <c r="H156" s="140">
        <v>0</v>
      </c>
      <c r="I156" s="89"/>
      <c r="J156" s="90"/>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100"/>
      <c r="BH156" s="85"/>
      <c r="BI156" s="85"/>
      <c r="BJ156" s="85"/>
      <c r="BK156" s="85"/>
      <c r="BL156" s="85"/>
      <c r="BM156" s="85"/>
      <c r="BN156" s="85"/>
      <c r="BO156" s="85"/>
      <c r="BP156" s="85"/>
      <c r="BQ156" s="85"/>
      <c r="BR156" s="85"/>
      <c r="BS156" s="85"/>
      <c r="BT156" s="85"/>
      <c r="BU156" s="100"/>
      <c r="BV156" s="85"/>
      <c r="BW156" s="85"/>
      <c r="BX156" s="85"/>
      <c r="BY156" s="85"/>
      <c r="BZ156" s="85"/>
      <c r="CA156" s="85"/>
      <c r="CB156" s="85"/>
      <c r="CC156" s="85"/>
      <c r="CD156" s="85"/>
      <c r="CE156" s="85"/>
      <c r="CF156" s="85"/>
      <c r="CG156" s="85"/>
      <c r="CH156" s="85"/>
      <c r="CI156" s="100"/>
      <c r="CJ156" s="85"/>
      <c r="CK156" s="85"/>
      <c r="CL156" s="85"/>
      <c r="CM156" s="85"/>
      <c r="CN156" s="85"/>
      <c r="CO156" s="85"/>
      <c r="CP156" s="85"/>
    </row>
    <row r="157" spans="1:94" s="5" customFormat="1" ht="17.5">
      <c r="A157"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157" s="120" t="s">
        <v>153</v>
      </c>
      <c r="C157" s="86"/>
      <c r="D157" s="87"/>
      <c r="E157" s="136">
        <v>45740</v>
      </c>
      <c r="F157" s="137">
        <f>IF(ISBLANK(E157)," - ",IF(G157=0,E157,E157+G157-1))</f>
        <v>45742</v>
      </c>
      <c r="G157" s="138">
        <v>3</v>
      </c>
      <c r="H157" s="140">
        <v>0</v>
      </c>
      <c r="I157" s="139">
        <f t="shared" ref="I157:I165" si="77">IF(OR(F157=0,E157=0)," - ",NETWORKDAYS(E157,F157))</f>
        <v>3</v>
      </c>
      <c r="J157" s="90"/>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100"/>
      <c r="BH157" s="85"/>
      <c r="BI157" s="85"/>
      <c r="BJ157" s="85"/>
      <c r="BK157" s="85"/>
      <c r="BL157" s="85"/>
      <c r="BM157" s="85"/>
      <c r="BN157" s="85"/>
      <c r="BO157" s="85"/>
      <c r="BP157" s="85"/>
      <c r="BQ157" s="85"/>
      <c r="BR157" s="85"/>
      <c r="BS157" s="85"/>
      <c r="BT157" s="85"/>
      <c r="BU157" s="100"/>
      <c r="BV157" s="85"/>
      <c r="BW157" s="85"/>
      <c r="BX157" s="85"/>
      <c r="BY157" s="85"/>
      <c r="BZ157" s="85"/>
      <c r="CA157" s="85"/>
      <c r="CB157" s="85"/>
      <c r="CC157" s="85"/>
      <c r="CD157" s="85"/>
      <c r="CE157" s="85"/>
      <c r="CF157" s="85"/>
      <c r="CG157" s="85"/>
      <c r="CH157" s="85"/>
      <c r="CI157" s="100"/>
      <c r="CJ157" s="85"/>
      <c r="CK157" s="85"/>
      <c r="CL157" s="85"/>
      <c r="CM157" s="85"/>
      <c r="CN157" s="85"/>
      <c r="CO157" s="85"/>
      <c r="CP157" s="85"/>
    </row>
    <row r="158" spans="1:94" s="5" customFormat="1" ht="17.5">
      <c r="A158"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158" s="120" t="s">
        <v>155</v>
      </c>
      <c r="C158" s="86"/>
      <c r="D158" s="87"/>
      <c r="E158" s="136">
        <v>45742</v>
      </c>
      <c r="F158" s="137">
        <f>IF(ISBLANK(E158)," - ",IF(G158=0,E158,E158+G158-1))</f>
        <v>45744</v>
      </c>
      <c r="G158" s="138">
        <v>3</v>
      </c>
      <c r="H158" s="140">
        <v>0</v>
      </c>
      <c r="I158" s="139">
        <f t="shared" si="77"/>
        <v>3</v>
      </c>
      <c r="J158" s="90"/>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100"/>
      <c r="BH158" s="85"/>
      <c r="BI158" s="85"/>
      <c r="BJ158" s="85"/>
      <c r="BK158" s="85"/>
      <c r="BL158" s="85"/>
      <c r="BM158" s="85"/>
      <c r="BN158" s="85"/>
      <c r="BO158" s="85"/>
      <c r="BP158" s="85"/>
      <c r="BQ158" s="85"/>
      <c r="BR158" s="85"/>
      <c r="BS158" s="85"/>
      <c r="BT158" s="85"/>
      <c r="BU158" s="100"/>
      <c r="BV158" s="85"/>
      <c r="BW158" s="85"/>
      <c r="BX158" s="85"/>
      <c r="BY158" s="85"/>
      <c r="BZ158" s="85"/>
      <c r="CA158" s="85"/>
      <c r="CB158" s="85"/>
      <c r="CC158" s="85"/>
      <c r="CD158" s="85"/>
      <c r="CE158" s="85"/>
      <c r="CF158" s="85"/>
      <c r="CG158" s="85"/>
      <c r="CH158" s="85"/>
      <c r="CI158" s="100"/>
      <c r="CJ158" s="85"/>
      <c r="CK158" s="85"/>
      <c r="CL158" s="85"/>
      <c r="CM158" s="85"/>
      <c r="CN158" s="85"/>
      <c r="CO158" s="85"/>
      <c r="CP158" s="85"/>
    </row>
    <row r="159" spans="1:94" s="5" customFormat="1" ht="17.5">
      <c r="A159" s="99"/>
      <c r="B159" s="120" t="s">
        <v>168</v>
      </c>
      <c r="C159" s="86"/>
      <c r="D159" s="87"/>
      <c r="E159" s="136">
        <v>45736</v>
      </c>
      <c r="F159" s="137">
        <f>IF(ISBLANK(E159)," - ",IF(G159=0,E159,E159+G159-1))</f>
        <v>45736</v>
      </c>
      <c r="G159" s="138">
        <v>1</v>
      </c>
      <c r="H159" s="140">
        <v>0</v>
      </c>
      <c r="I159" s="139">
        <f t="shared" si="77"/>
        <v>1</v>
      </c>
      <c r="J159" s="90"/>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100"/>
      <c r="BH159" s="85"/>
      <c r="BI159" s="85"/>
      <c r="BJ159" s="85"/>
      <c r="BK159" s="85"/>
      <c r="BL159" s="85"/>
      <c r="BM159" s="85"/>
      <c r="BN159" s="85"/>
      <c r="BO159" s="85"/>
      <c r="BP159" s="85"/>
      <c r="BQ159" s="85"/>
      <c r="BR159" s="85"/>
      <c r="BS159" s="85"/>
      <c r="BT159" s="85"/>
      <c r="BU159" s="100"/>
      <c r="BV159" s="85"/>
      <c r="BW159" s="85"/>
      <c r="BX159" s="85"/>
      <c r="BY159" s="85"/>
      <c r="BZ159" s="85"/>
      <c r="CA159" s="85"/>
      <c r="CB159" s="85"/>
      <c r="CC159" s="85"/>
      <c r="CD159" s="85"/>
      <c r="CE159" s="85"/>
      <c r="CF159" s="85"/>
      <c r="CG159" s="85"/>
      <c r="CH159" s="85"/>
      <c r="CI159" s="100"/>
      <c r="CJ159" s="85"/>
      <c r="CK159" s="85"/>
      <c r="CL159" s="85"/>
      <c r="CM159" s="85"/>
      <c r="CN159" s="85"/>
      <c r="CO159" s="85"/>
      <c r="CP159" s="85"/>
    </row>
    <row r="160" spans="1:94" s="5" customFormat="1" ht="17.5">
      <c r="A160"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60" s="120" t="s">
        <v>176</v>
      </c>
      <c r="C160" s="86"/>
      <c r="D160" s="87"/>
      <c r="E160" s="136">
        <v>45729</v>
      </c>
      <c r="F160" s="137">
        <f>IF(ISBLANK(E160)," - ",IF(G160=0,E160,E160+G160-1))</f>
        <v>45736</v>
      </c>
      <c r="G160" s="138">
        <v>8</v>
      </c>
      <c r="H160" s="140">
        <v>0</v>
      </c>
      <c r="I160" s="139">
        <f t="shared" ref="I160" si="78">IF(OR(F160=0,E160=0)," - ",NETWORKDAYS(E160,F160))</f>
        <v>6</v>
      </c>
      <c r="J160" s="90"/>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100"/>
      <c r="BH160" s="85"/>
      <c r="BI160" s="85"/>
      <c r="BJ160" s="85"/>
      <c r="BK160" s="85"/>
      <c r="BL160" s="85"/>
      <c r="BM160" s="85"/>
      <c r="BN160" s="85"/>
      <c r="BO160" s="85"/>
      <c r="BP160" s="85"/>
      <c r="BQ160" s="85"/>
      <c r="BR160" s="85"/>
      <c r="BS160" s="85"/>
      <c r="BT160" s="85"/>
      <c r="BU160" s="100"/>
      <c r="BV160" s="85"/>
      <c r="BW160" s="85"/>
      <c r="BX160" s="85"/>
      <c r="BY160" s="85"/>
      <c r="BZ160" s="85"/>
      <c r="CA160" s="85"/>
      <c r="CB160" s="85"/>
      <c r="CC160" s="85"/>
      <c r="CD160" s="85"/>
      <c r="CE160" s="85"/>
      <c r="CF160" s="85"/>
      <c r="CG160" s="85"/>
      <c r="CH160" s="85"/>
      <c r="CI160" s="100"/>
      <c r="CJ160" s="85"/>
      <c r="CK160" s="85"/>
      <c r="CL160" s="85"/>
      <c r="CM160" s="85"/>
      <c r="CN160" s="85"/>
      <c r="CO160" s="85"/>
      <c r="CP160" s="85"/>
    </row>
    <row r="161" spans="1:94" s="5" customFormat="1" ht="17.5">
      <c r="A161"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61" s="120" t="s">
        <v>177</v>
      </c>
      <c r="C161" s="86"/>
      <c r="D161" s="87"/>
      <c r="E161" s="136">
        <v>45737</v>
      </c>
      <c r="F161" s="137">
        <f>IF(ISBLANK(E161)," - ",IF(G161=0,E161,E161+G161-1))</f>
        <v>45746</v>
      </c>
      <c r="G161" s="138">
        <v>10</v>
      </c>
      <c r="H161" s="140">
        <v>0</v>
      </c>
      <c r="I161" s="139">
        <f t="shared" ref="I161" si="79">IF(OR(F161=0,E161=0)," - ",NETWORKDAYS(E161,F161))</f>
        <v>6</v>
      </c>
      <c r="J161" s="90"/>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100"/>
      <c r="BH161" s="85"/>
      <c r="BI161" s="85"/>
      <c r="BJ161" s="85"/>
      <c r="BK161" s="85"/>
      <c r="BL161" s="85"/>
      <c r="BM161" s="85"/>
      <c r="BN161" s="85"/>
      <c r="BO161" s="85"/>
      <c r="BP161" s="85"/>
      <c r="BQ161" s="85"/>
      <c r="BR161" s="85"/>
      <c r="BS161" s="85"/>
      <c r="BT161" s="85"/>
      <c r="BU161" s="100"/>
      <c r="BV161" s="85"/>
      <c r="BW161" s="85"/>
      <c r="BX161" s="85"/>
      <c r="BY161" s="85"/>
      <c r="BZ161" s="85"/>
      <c r="CA161" s="85"/>
      <c r="CB161" s="85"/>
      <c r="CC161" s="85"/>
      <c r="CD161" s="85"/>
      <c r="CE161" s="85"/>
      <c r="CF161" s="85"/>
      <c r="CG161" s="85"/>
      <c r="CH161" s="85"/>
      <c r="CI161" s="100"/>
      <c r="CJ161" s="85"/>
      <c r="CK161" s="85"/>
      <c r="CL161" s="85"/>
      <c r="CM161" s="85"/>
      <c r="CN161" s="85"/>
      <c r="CO161" s="85"/>
      <c r="CP161" s="85"/>
    </row>
    <row r="162" spans="1:94" s="5" customFormat="1" ht="17.5">
      <c r="A162"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62" s="120" t="s">
        <v>178</v>
      </c>
      <c r="C162" s="86"/>
      <c r="D162" s="87"/>
      <c r="E162" s="136">
        <v>45747</v>
      </c>
      <c r="F162" s="137">
        <f>IF(ISBLANK(E162)," - ",IF(G162=0,E162,E162+G162-1))</f>
        <v>45750</v>
      </c>
      <c r="G162" s="138">
        <v>4</v>
      </c>
      <c r="H162" s="140">
        <v>0</v>
      </c>
      <c r="I162" s="139">
        <f t="shared" ref="I162" si="80">IF(OR(F162=0,E162=0)," - ",NETWORKDAYS(E162,F162))</f>
        <v>4</v>
      </c>
      <c r="J162" s="90"/>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100"/>
      <c r="BH162" s="85"/>
      <c r="BI162" s="85"/>
      <c r="BJ162" s="85"/>
      <c r="BK162" s="85"/>
      <c r="BL162" s="85"/>
      <c r="BM162" s="85"/>
      <c r="BN162" s="85"/>
      <c r="BO162" s="85"/>
      <c r="BP162" s="85"/>
      <c r="BQ162" s="85"/>
      <c r="BR162" s="85"/>
      <c r="BS162" s="85"/>
      <c r="BT162" s="85"/>
      <c r="BU162" s="100"/>
      <c r="BV162" s="85"/>
      <c r="BW162" s="85"/>
      <c r="BX162" s="85"/>
      <c r="BY162" s="85"/>
      <c r="BZ162" s="85"/>
      <c r="CA162" s="85"/>
      <c r="CB162" s="85"/>
      <c r="CC162" s="85"/>
      <c r="CD162" s="85"/>
      <c r="CE162" s="85"/>
      <c r="CF162" s="85"/>
      <c r="CG162" s="85"/>
      <c r="CH162" s="85"/>
      <c r="CI162" s="100"/>
      <c r="CJ162" s="85"/>
      <c r="CK162" s="85"/>
      <c r="CL162" s="85"/>
      <c r="CM162" s="85"/>
      <c r="CN162" s="85"/>
      <c r="CO162" s="85"/>
      <c r="CP162" s="85"/>
    </row>
    <row r="163" spans="1:94" s="5" customFormat="1" ht="17.5">
      <c r="A163"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63" s="120" t="s">
        <v>174</v>
      </c>
      <c r="C163" s="86"/>
      <c r="D163" s="87"/>
      <c r="E163" s="136">
        <v>45737</v>
      </c>
      <c r="F163" s="137">
        <f>IF(ISBLANK(E163)," - ",IF(G163=0,E163,E163+G163-1))</f>
        <v>45737</v>
      </c>
      <c r="G163" s="138"/>
      <c r="H163" s="140">
        <v>0</v>
      </c>
      <c r="I163" s="139">
        <f t="shared" si="77"/>
        <v>1</v>
      </c>
      <c r="J163" s="90"/>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100"/>
      <c r="BH163" s="85"/>
      <c r="BI163" s="85"/>
      <c r="BJ163" s="85"/>
      <c r="BK163" s="85"/>
      <c r="BL163" s="85"/>
      <c r="BM163" s="85"/>
      <c r="BN163" s="85"/>
      <c r="BO163" s="85"/>
      <c r="BP163" s="85"/>
      <c r="BQ163" s="85"/>
      <c r="BR163" s="85"/>
      <c r="BS163" s="85"/>
      <c r="BT163" s="85"/>
      <c r="BU163" s="100"/>
      <c r="BV163" s="85"/>
      <c r="BW163" s="85"/>
      <c r="BX163" s="85"/>
      <c r="BY163" s="85"/>
      <c r="BZ163" s="85"/>
      <c r="CA163" s="85"/>
      <c r="CB163" s="85"/>
      <c r="CC163" s="85"/>
      <c r="CD163" s="85"/>
      <c r="CE163" s="85"/>
      <c r="CF163" s="85"/>
      <c r="CG163" s="85"/>
      <c r="CH163" s="85"/>
      <c r="CI163" s="100"/>
      <c r="CJ163" s="85"/>
      <c r="CK163" s="85"/>
      <c r="CL163" s="85"/>
      <c r="CM163" s="85"/>
      <c r="CN163" s="85"/>
      <c r="CO163" s="85"/>
      <c r="CP163" s="85"/>
    </row>
    <row r="164" spans="1:94" s="5" customFormat="1" ht="17.5">
      <c r="A164"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64" s="120" t="s">
        <v>170</v>
      </c>
      <c r="C164" s="86"/>
      <c r="D164" s="87"/>
      <c r="E164" s="136">
        <v>45744</v>
      </c>
      <c r="F164" s="137">
        <f>IF(ISBLANK(E164)," - ",IF(G164=0,E164,E164+G164-1))</f>
        <v>45744</v>
      </c>
      <c r="G164" s="138"/>
      <c r="H164" s="140">
        <v>0</v>
      </c>
      <c r="I164" s="139">
        <f t="shared" si="77"/>
        <v>1</v>
      </c>
      <c r="J164" s="90"/>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100"/>
      <c r="BH164" s="85"/>
      <c r="BI164" s="85"/>
      <c r="BJ164" s="85"/>
      <c r="BK164" s="85"/>
      <c r="BL164" s="85"/>
      <c r="BM164" s="85"/>
      <c r="BN164" s="85"/>
      <c r="BO164" s="85"/>
      <c r="BP164" s="85"/>
      <c r="BQ164" s="85"/>
      <c r="BR164" s="85"/>
      <c r="BS164" s="85"/>
      <c r="BT164" s="85"/>
      <c r="BU164" s="100"/>
      <c r="BV164" s="85"/>
      <c r="BW164" s="85"/>
      <c r="BX164" s="85"/>
      <c r="BY164" s="85"/>
      <c r="BZ164" s="85"/>
      <c r="CA164" s="85"/>
      <c r="CB164" s="85"/>
      <c r="CC164" s="85"/>
      <c r="CD164" s="85"/>
      <c r="CE164" s="85"/>
      <c r="CF164" s="85"/>
      <c r="CG164" s="85"/>
      <c r="CH164" s="85"/>
      <c r="CI164" s="100"/>
      <c r="CJ164" s="85"/>
      <c r="CK164" s="85"/>
      <c r="CL164" s="85"/>
      <c r="CM164" s="85"/>
      <c r="CN164" s="85"/>
      <c r="CO164" s="85"/>
      <c r="CP164" s="85"/>
    </row>
    <row r="165" spans="1:94" s="5" customFormat="1" ht="17.5">
      <c r="A165"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65" s="120" t="s">
        <v>171</v>
      </c>
      <c r="C165" s="86"/>
      <c r="D165" s="87"/>
      <c r="E165" s="136">
        <v>45773</v>
      </c>
      <c r="F165" s="137">
        <f>IF(ISBLANK(E165)," - ",IF(G165=0,E165,E165+G165-1))</f>
        <v>45773</v>
      </c>
      <c r="G165" s="138"/>
      <c r="H165" s="140">
        <v>0</v>
      </c>
      <c r="I165" s="139">
        <f t="shared" si="77"/>
        <v>0</v>
      </c>
      <c r="J165" s="90"/>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100"/>
      <c r="BH165" s="85"/>
      <c r="BI165" s="85"/>
      <c r="BJ165" s="85"/>
      <c r="BK165" s="85"/>
      <c r="BL165" s="85"/>
      <c r="BM165" s="85"/>
      <c r="BN165" s="85"/>
      <c r="BO165" s="85"/>
      <c r="BP165" s="85"/>
      <c r="BQ165" s="85"/>
      <c r="BR165" s="85"/>
      <c r="BS165" s="85"/>
      <c r="BT165" s="85"/>
      <c r="BU165" s="100"/>
      <c r="BV165" s="85"/>
      <c r="BW165" s="85"/>
      <c r="BX165" s="85"/>
      <c r="BY165" s="85"/>
      <c r="BZ165" s="85"/>
      <c r="CA165" s="85"/>
      <c r="CB165" s="85"/>
      <c r="CC165" s="85"/>
      <c r="CD165" s="85"/>
      <c r="CE165" s="85"/>
      <c r="CF165" s="85"/>
      <c r="CG165" s="85"/>
      <c r="CH165" s="85"/>
      <c r="CI165" s="100"/>
      <c r="CJ165" s="85"/>
      <c r="CK165" s="85"/>
      <c r="CL165" s="85"/>
      <c r="CM165" s="85"/>
      <c r="CN165" s="85"/>
      <c r="CO165" s="85"/>
      <c r="CP165" s="85"/>
    </row>
    <row r="166" spans="1:94" s="5" customFormat="1" ht="17.5">
      <c r="A166" s="99"/>
      <c r="B166" s="124" t="s">
        <v>156</v>
      </c>
      <c r="C166" s="86"/>
      <c r="D166" s="87"/>
      <c r="E166" s="117"/>
      <c r="F166" s="118"/>
      <c r="G166" s="88"/>
      <c r="H166" s="140">
        <v>0</v>
      </c>
      <c r="I166" s="89"/>
      <c r="J166" s="90"/>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100"/>
      <c r="BH166" s="85"/>
      <c r="BI166" s="85"/>
      <c r="BJ166" s="85"/>
      <c r="BK166" s="85"/>
      <c r="BL166" s="85"/>
      <c r="BM166" s="85"/>
      <c r="BN166" s="85"/>
      <c r="BO166" s="85"/>
      <c r="BP166" s="85"/>
      <c r="BQ166" s="85"/>
      <c r="BR166" s="85"/>
      <c r="BS166" s="85"/>
      <c r="BT166" s="85"/>
      <c r="BU166" s="100"/>
      <c r="BV166" s="85"/>
      <c r="BW166" s="85"/>
      <c r="BX166" s="85"/>
      <c r="BY166" s="85"/>
      <c r="BZ166" s="85"/>
      <c r="CA166" s="85"/>
      <c r="CB166" s="85"/>
      <c r="CC166" s="85"/>
      <c r="CD166" s="85"/>
      <c r="CE166" s="85"/>
      <c r="CF166" s="85"/>
      <c r="CG166" s="85"/>
      <c r="CH166" s="85"/>
      <c r="CI166" s="100"/>
      <c r="CJ166" s="85"/>
      <c r="CK166" s="85"/>
      <c r="CL166" s="85"/>
      <c r="CM166" s="85"/>
      <c r="CN166" s="85"/>
      <c r="CO166" s="85"/>
      <c r="CP166" s="85"/>
    </row>
    <row r="167" spans="1:94" s="5" customFormat="1" ht="17.5">
      <c r="A167"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67" s="120" t="s">
        <v>157</v>
      </c>
      <c r="C167" s="86"/>
      <c r="D167" s="87"/>
      <c r="E167" s="136">
        <v>45739</v>
      </c>
      <c r="F167" s="137">
        <f>IF(ISBLANK(E167)," - ",IF(G167=0,E167,E167+G167-1))</f>
        <v>45741</v>
      </c>
      <c r="G167" s="138">
        <v>3</v>
      </c>
      <c r="H167" s="140">
        <v>0</v>
      </c>
      <c r="I167" s="139">
        <f t="shared" ref="I167:I169" si="81">IF(OR(F167=0,E167=0)," - ",NETWORKDAYS(E167,F167))</f>
        <v>2</v>
      </c>
      <c r="J167" s="90"/>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100"/>
      <c r="BH167" s="85"/>
      <c r="BI167" s="85"/>
      <c r="BJ167" s="85"/>
      <c r="BK167" s="85"/>
      <c r="BL167" s="85"/>
      <c r="BM167" s="85"/>
      <c r="BN167" s="85"/>
      <c r="BO167" s="85"/>
      <c r="BP167" s="85"/>
      <c r="BQ167" s="85"/>
      <c r="BR167" s="85"/>
      <c r="BS167" s="85"/>
      <c r="BT167" s="85"/>
      <c r="BU167" s="100"/>
      <c r="BV167" s="85"/>
      <c r="BW167" s="85"/>
      <c r="BX167" s="85"/>
      <c r="BY167" s="85"/>
      <c r="BZ167" s="85"/>
      <c r="CA167" s="85"/>
      <c r="CB167" s="85"/>
      <c r="CC167" s="85"/>
      <c r="CD167" s="85"/>
      <c r="CE167" s="85"/>
      <c r="CF167" s="85"/>
      <c r="CG167" s="85"/>
      <c r="CH167" s="85"/>
      <c r="CI167" s="100"/>
      <c r="CJ167" s="85"/>
      <c r="CK167" s="85"/>
      <c r="CL167" s="85"/>
      <c r="CM167" s="85"/>
      <c r="CN167" s="85"/>
      <c r="CO167" s="85"/>
      <c r="CP167" s="85"/>
    </row>
    <row r="168" spans="1:94" s="5" customFormat="1" ht="17.5">
      <c r="A168"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168" s="120" t="s">
        <v>172</v>
      </c>
      <c r="C168" s="86"/>
      <c r="D168" s="87"/>
      <c r="E168" s="136">
        <v>45742</v>
      </c>
      <c r="F168" s="137">
        <f>IF(ISBLANK(E168)," - ",IF(G168=0,E168,E168+G168-1))</f>
        <v>45744</v>
      </c>
      <c r="G168" s="138">
        <v>3</v>
      </c>
      <c r="H168" s="140">
        <v>0</v>
      </c>
      <c r="I168" s="139">
        <f t="shared" si="81"/>
        <v>3</v>
      </c>
      <c r="J168" s="90"/>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100"/>
      <c r="BH168" s="85"/>
      <c r="BI168" s="85"/>
      <c r="BJ168" s="85"/>
      <c r="BK168" s="85"/>
      <c r="BL168" s="85"/>
      <c r="BM168" s="85"/>
      <c r="BN168" s="85"/>
      <c r="BO168" s="85"/>
      <c r="BP168" s="85"/>
      <c r="BQ168" s="85"/>
      <c r="BR168" s="85"/>
      <c r="BS168" s="85"/>
      <c r="BT168" s="85"/>
      <c r="BU168" s="100"/>
      <c r="BV168" s="85"/>
      <c r="BW168" s="85"/>
      <c r="BX168" s="85"/>
      <c r="BY168" s="85"/>
      <c r="BZ168" s="85"/>
      <c r="CA168" s="85"/>
      <c r="CB168" s="85"/>
      <c r="CC168" s="85"/>
      <c r="CD168" s="85"/>
      <c r="CE168" s="85"/>
      <c r="CF168" s="85"/>
      <c r="CG168" s="85"/>
      <c r="CH168" s="85"/>
      <c r="CI168" s="100"/>
      <c r="CJ168" s="85"/>
      <c r="CK168" s="85"/>
      <c r="CL168" s="85"/>
      <c r="CM168" s="85"/>
      <c r="CN168" s="85"/>
      <c r="CO168" s="85"/>
      <c r="CP168" s="85"/>
    </row>
    <row r="169" spans="1:94" s="5" customFormat="1" ht="17.5">
      <c r="A169"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169" s="120" t="s">
        <v>159</v>
      </c>
      <c r="C169" s="86"/>
      <c r="D169" s="87"/>
      <c r="E169" s="136">
        <v>45744</v>
      </c>
      <c r="F169" s="137">
        <f>IF(ISBLANK(E169)," - ",IF(G169=0,E169,E169+G169-1))</f>
        <v>45745</v>
      </c>
      <c r="G169" s="138">
        <v>2</v>
      </c>
      <c r="H169" s="140">
        <v>0</v>
      </c>
      <c r="I169" s="139">
        <f t="shared" si="81"/>
        <v>1</v>
      </c>
      <c r="J169" s="90"/>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100"/>
      <c r="BH169" s="85"/>
      <c r="BI169" s="85"/>
      <c r="BJ169" s="85"/>
      <c r="BK169" s="85"/>
      <c r="BL169" s="85"/>
      <c r="BM169" s="85"/>
      <c r="BN169" s="85"/>
      <c r="BO169" s="85"/>
      <c r="BP169" s="85"/>
      <c r="BQ169" s="85"/>
      <c r="BR169" s="85"/>
      <c r="BS169" s="85"/>
      <c r="BT169" s="85"/>
      <c r="BU169" s="100"/>
      <c r="BV169" s="85"/>
      <c r="BW169" s="85"/>
      <c r="BX169" s="85"/>
      <c r="BY169" s="85"/>
      <c r="BZ169" s="85"/>
      <c r="CA169" s="85"/>
      <c r="CB169" s="85"/>
      <c r="CC169" s="85"/>
      <c r="CD169" s="85"/>
      <c r="CE169" s="85"/>
      <c r="CF169" s="85"/>
      <c r="CG169" s="85"/>
      <c r="CH169" s="85"/>
      <c r="CI169" s="100"/>
      <c r="CJ169" s="85"/>
      <c r="CK169" s="85"/>
      <c r="CL169" s="85"/>
      <c r="CM169" s="85"/>
      <c r="CN169" s="85"/>
      <c r="CO169" s="85"/>
      <c r="CP169" s="85"/>
    </row>
    <row r="170" spans="1:94" s="5" customFormat="1" ht="17.5">
      <c r="A170" s="99"/>
      <c r="B170" s="124" t="s">
        <v>160</v>
      </c>
      <c r="C170" s="86"/>
      <c r="D170" s="87"/>
      <c r="E170" s="117"/>
      <c r="F170" s="118"/>
      <c r="G170" s="88"/>
      <c r="H170" s="140">
        <v>0</v>
      </c>
      <c r="I170" s="89"/>
      <c r="J170" s="90"/>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100"/>
      <c r="BH170" s="85"/>
      <c r="BI170" s="85"/>
      <c r="BJ170" s="85"/>
      <c r="BK170" s="85"/>
      <c r="BL170" s="85"/>
      <c r="BM170" s="85"/>
      <c r="BN170" s="85"/>
      <c r="BO170" s="85"/>
      <c r="BP170" s="85"/>
      <c r="BQ170" s="85"/>
      <c r="BR170" s="85"/>
      <c r="BS170" s="85"/>
      <c r="BT170" s="85"/>
      <c r="BU170" s="100"/>
      <c r="BV170" s="85"/>
      <c r="BW170" s="85"/>
      <c r="BX170" s="85"/>
      <c r="BY170" s="85"/>
      <c r="BZ170" s="85"/>
      <c r="CA170" s="85"/>
      <c r="CB170" s="85"/>
      <c r="CC170" s="85"/>
      <c r="CD170" s="85"/>
      <c r="CE170" s="85"/>
      <c r="CF170" s="85"/>
      <c r="CG170" s="85"/>
      <c r="CH170" s="85"/>
      <c r="CI170" s="100"/>
      <c r="CJ170" s="85"/>
      <c r="CK170" s="85"/>
      <c r="CL170" s="85"/>
      <c r="CM170" s="85"/>
      <c r="CN170" s="85"/>
      <c r="CO170" s="85"/>
      <c r="CP170" s="85"/>
    </row>
    <row r="171" spans="1:94" s="5" customFormat="1" ht="17.5">
      <c r="A171"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171" s="120" t="s">
        <v>161</v>
      </c>
      <c r="C171" s="86"/>
      <c r="D171" s="87"/>
      <c r="E171" s="136">
        <v>45746</v>
      </c>
      <c r="F171" s="137">
        <f t="shared" ref="F171:F172" si="82">IF(ISBLANK(E171)," - ",IF(G171=0,E171,E171+G171-1))</f>
        <v>45746</v>
      </c>
      <c r="G171" s="138">
        <v>1</v>
      </c>
      <c r="H171" s="140">
        <v>0</v>
      </c>
      <c r="I171" s="139">
        <f t="shared" ref="I171:I172" si="83">IF(OR(F171=0,E171=0)," - ",NETWORKDAYS(E171,F171))</f>
        <v>0</v>
      </c>
      <c r="J171" s="90"/>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100"/>
      <c r="BH171" s="85"/>
      <c r="BI171" s="85"/>
      <c r="BJ171" s="85"/>
      <c r="BK171" s="85"/>
      <c r="BL171" s="85"/>
      <c r="BM171" s="85"/>
      <c r="BN171" s="85"/>
      <c r="BO171" s="85"/>
      <c r="BP171" s="85"/>
      <c r="BQ171" s="85"/>
      <c r="BR171" s="85"/>
      <c r="BS171" s="85"/>
      <c r="BT171" s="85"/>
      <c r="BU171" s="100"/>
      <c r="BV171" s="85"/>
      <c r="BW171" s="85"/>
      <c r="BX171" s="85"/>
      <c r="BY171" s="85"/>
      <c r="BZ171" s="85"/>
      <c r="CA171" s="85"/>
      <c r="CB171" s="85"/>
      <c r="CC171" s="85"/>
      <c r="CD171" s="85"/>
      <c r="CE171" s="85"/>
      <c r="CF171" s="85"/>
      <c r="CG171" s="85"/>
      <c r="CH171" s="85"/>
      <c r="CI171" s="100"/>
      <c r="CJ171" s="85"/>
      <c r="CK171" s="85"/>
      <c r="CL171" s="85"/>
      <c r="CM171" s="85"/>
      <c r="CN171" s="85"/>
      <c r="CO171" s="85"/>
      <c r="CP171" s="85"/>
    </row>
    <row r="172" spans="1:94" s="5" customFormat="1" ht="17.5">
      <c r="A172"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172" s="120" t="s">
        <v>162</v>
      </c>
      <c r="C172" s="86"/>
      <c r="D172" s="87"/>
      <c r="E172" s="136">
        <v>45747</v>
      </c>
      <c r="F172" s="137">
        <f t="shared" si="82"/>
        <v>45747</v>
      </c>
      <c r="G172" s="138">
        <v>1</v>
      </c>
      <c r="H172" s="140">
        <v>0</v>
      </c>
      <c r="I172" s="139">
        <f t="shared" si="83"/>
        <v>1</v>
      </c>
      <c r="J172" s="90"/>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100"/>
      <c r="BH172" s="85"/>
      <c r="BI172" s="85"/>
      <c r="BJ172" s="85"/>
      <c r="BK172" s="85"/>
      <c r="BL172" s="85"/>
      <c r="BM172" s="85"/>
      <c r="BN172" s="85"/>
      <c r="BO172" s="85"/>
      <c r="BP172" s="85"/>
      <c r="BQ172" s="85"/>
      <c r="BR172" s="85"/>
      <c r="BS172" s="85"/>
      <c r="BT172" s="85"/>
      <c r="BU172" s="100"/>
      <c r="BV172" s="85"/>
      <c r="BW172" s="85"/>
      <c r="BX172" s="85"/>
      <c r="BY172" s="85"/>
      <c r="BZ172" s="85"/>
      <c r="CA172" s="85"/>
      <c r="CB172" s="85"/>
      <c r="CC172" s="85"/>
      <c r="CD172" s="85"/>
      <c r="CE172" s="85"/>
      <c r="CF172" s="85"/>
      <c r="CG172" s="85"/>
      <c r="CH172" s="85"/>
      <c r="CI172" s="100"/>
      <c r="CJ172" s="85"/>
      <c r="CK172" s="85"/>
      <c r="CL172" s="85"/>
      <c r="CM172" s="85"/>
      <c r="CN172" s="85"/>
      <c r="CO172" s="85"/>
      <c r="CP172" s="85"/>
    </row>
    <row r="173" spans="1:94" s="5" customFormat="1" ht="17.5">
      <c r="A173" s="99"/>
      <c r="B173" s="120"/>
      <c r="C173" s="86"/>
      <c r="D173" s="87"/>
      <c r="E173" s="117"/>
      <c r="F173" s="118"/>
      <c r="G173" s="88"/>
      <c r="H173" s="140">
        <v>0</v>
      </c>
      <c r="I173" s="89"/>
      <c r="J173" s="90"/>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100"/>
      <c r="BH173" s="85"/>
      <c r="BI173" s="85"/>
      <c r="BJ173" s="85"/>
      <c r="BK173" s="85"/>
      <c r="BL173" s="85"/>
      <c r="BM173" s="85"/>
      <c r="BN173" s="85"/>
      <c r="BO173" s="85"/>
      <c r="BP173" s="85"/>
      <c r="BQ173" s="85"/>
      <c r="BR173" s="85"/>
      <c r="BS173" s="85"/>
      <c r="BT173" s="85"/>
      <c r="BU173" s="100"/>
      <c r="BV173" s="85"/>
      <c r="BW173" s="85"/>
      <c r="BX173" s="85"/>
      <c r="BY173" s="85"/>
      <c r="BZ173" s="85"/>
      <c r="CA173" s="85"/>
      <c r="CB173" s="85"/>
      <c r="CC173" s="85"/>
      <c r="CD173" s="85"/>
      <c r="CE173" s="85"/>
      <c r="CF173" s="85"/>
      <c r="CG173" s="85"/>
      <c r="CH173" s="85"/>
      <c r="CI173" s="100"/>
      <c r="CJ173" s="85"/>
      <c r="CK173" s="85"/>
      <c r="CL173" s="85"/>
      <c r="CM173" s="85"/>
      <c r="CN173" s="85"/>
      <c r="CO173" s="85"/>
      <c r="CP173" s="85"/>
    </row>
    <row r="174" spans="1:94" s="4" customFormat="1" ht="17.5">
      <c r="A174" s="97">
        <v>9</v>
      </c>
      <c r="B174" s="119" t="s">
        <v>142</v>
      </c>
      <c r="C174" s="114" t="s">
        <v>135</v>
      </c>
      <c r="D174" s="79"/>
      <c r="E174" s="115">
        <v>45624</v>
      </c>
      <c r="F174" s="116">
        <f>IF(ISBLANK(E174)," - ",IF(G174=0,E174,E174+G174-1))</f>
        <v>45635</v>
      </c>
      <c r="G174" s="80">
        <v>12</v>
      </c>
      <c r="H174" s="140">
        <v>0</v>
      </c>
      <c r="I174" s="82">
        <f t="shared" si="39"/>
        <v>8</v>
      </c>
      <c r="J174" s="83"/>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98"/>
      <c r="BH174" s="84"/>
      <c r="BI174" s="84"/>
      <c r="BJ174" s="84"/>
      <c r="BK174" s="84"/>
      <c r="BL174" s="84"/>
      <c r="BM174" s="84"/>
      <c r="BN174" s="84"/>
      <c r="BO174" s="84"/>
      <c r="BP174" s="84"/>
      <c r="BQ174" s="84"/>
      <c r="BR174" s="84"/>
      <c r="BS174" s="84"/>
      <c r="BT174" s="84"/>
      <c r="BU174" s="98"/>
      <c r="BV174" s="84"/>
      <c r="BW174" s="84"/>
      <c r="BX174" s="84"/>
      <c r="BY174" s="84"/>
      <c r="BZ174" s="84"/>
      <c r="CA174" s="84"/>
      <c r="CB174" s="84"/>
      <c r="CC174" s="84"/>
      <c r="CD174" s="84"/>
      <c r="CE174" s="84"/>
      <c r="CF174" s="84"/>
      <c r="CG174" s="84"/>
      <c r="CH174" s="84"/>
      <c r="CI174" s="98"/>
      <c r="CJ174" s="84"/>
      <c r="CK174" s="84"/>
      <c r="CL174" s="84"/>
      <c r="CM174" s="84"/>
      <c r="CN174" s="84"/>
      <c r="CO174" s="84"/>
      <c r="CP174" s="84"/>
    </row>
    <row r="175" spans="1:94" s="5" customFormat="1" ht="17.5">
      <c r="A175"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175" s="120" t="s">
        <v>145</v>
      </c>
      <c r="C175" s="86"/>
      <c r="D175" s="87"/>
      <c r="E175" s="136">
        <v>45730</v>
      </c>
      <c r="F175" s="137">
        <f>IF(ISBLANK(E175)," - ",IF(G175=0,E175,E175+G175-1))</f>
        <v>45730</v>
      </c>
      <c r="G175" s="138">
        <v>1</v>
      </c>
      <c r="H175" s="140">
        <v>0</v>
      </c>
      <c r="I175" s="139">
        <f t="shared" si="39"/>
        <v>1</v>
      </c>
      <c r="J175" s="90"/>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100"/>
      <c r="BH175" s="85"/>
      <c r="BI175" s="85"/>
      <c r="BJ175" s="85"/>
      <c r="BK175" s="85"/>
      <c r="BL175" s="85"/>
      <c r="BM175" s="85"/>
      <c r="BN175" s="85"/>
      <c r="BO175" s="85"/>
      <c r="BP175" s="85"/>
      <c r="BQ175" s="85"/>
      <c r="BR175" s="85"/>
      <c r="BS175" s="85"/>
      <c r="BT175" s="85"/>
      <c r="BU175" s="100"/>
      <c r="BV175" s="85"/>
      <c r="BW175" s="85"/>
      <c r="BX175" s="85"/>
      <c r="BY175" s="85"/>
      <c r="BZ175" s="85"/>
      <c r="CA175" s="85"/>
      <c r="CB175" s="85"/>
      <c r="CC175" s="85"/>
      <c r="CD175" s="85"/>
      <c r="CE175" s="85"/>
      <c r="CF175" s="85"/>
      <c r="CG175" s="85"/>
      <c r="CH175" s="85"/>
      <c r="CI175" s="100"/>
      <c r="CJ175" s="85"/>
      <c r="CK175" s="85"/>
      <c r="CL175" s="85"/>
      <c r="CM175" s="85"/>
      <c r="CN175" s="85"/>
      <c r="CO175" s="85"/>
      <c r="CP175" s="85"/>
    </row>
    <row r="176" spans="1:94" s="5" customFormat="1" ht="17.5">
      <c r="A176"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176" s="120" t="s">
        <v>146</v>
      </c>
      <c r="C176" s="86"/>
      <c r="D176" s="87"/>
      <c r="E176" s="136">
        <v>45734</v>
      </c>
      <c r="F176" s="137">
        <f>IF(ISBLANK(E176)," - ",IF(G176=0,E176,E176+G176-1))</f>
        <v>45735</v>
      </c>
      <c r="G176" s="138">
        <v>2</v>
      </c>
      <c r="H176" s="140">
        <v>0</v>
      </c>
      <c r="I176" s="139">
        <f t="shared" si="39"/>
        <v>2</v>
      </c>
      <c r="J176" s="90"/>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100"/>
      <c r="BH176" s="85"/>
      <c r="BI176" s="85"/>
      <c r="BJ176" s="85"/>
      <c r="BK176" s="85"/>
      <c r="BL176" s="85"/>
      <c r="BM176" s="85"/>
      <c r="BN176" s="85"/>
      <c r="BO176" s="85"/>
      <c r="BP176" s="85"/>
      <c r="BQ176" s="85"/>
      <c r="BR176" s="85"/>
      <c r="BS176" s="85"/>
      <c r="BT176" s="85"/>
      <c r="BU176" s="100"/>
      <c r="BV176" s="85"/>
      <c r="BW176" s="85"/>
      <c r="BX176" s="85"/>
      <c r="BY176" s="85"/>
      <c r="BZ176" s="85"/>
      <c r="CA176" s="85"/>
      <c r="CB176" s="85"/>
      <c r="CC176" s="85"/>
      <c r="CD176" s="85"/>
      <c r="CE176" s="85"/>
      <c r="CF176" s="85"/>
      <c r="CG176" s="85"/>
      <c r="CH176" s="85"/>
      <c r="CI176" s="100"/>
      <c r="CJ176" s="85"/>
      <c r="CK176" s="85"/>
      <c r="CL176" s="85"/>
      <c r="CM176" s="85"/>
      <c r="CN176" s="85"/>
      <c r="CO176" s="85"/>
      <c r="CP176" s="85"/>
    </row>
    <row r="177" spans="1:94" s="5" customFormat="1" ht="17.5">
      <c r="A177"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177" s="120" t="s">
        <v>147</v>
      </c>
      <c r="C177" s="86"/>
      <c r="D177" s="87"/>
      <c r="E177" s="136">
        <v>45735</v>
      </c>
      <c r="F177" s="137">
        <f>IF(ISBLANK(E177)," - ",IF(G177=0,E177,E177+G177-1))</f>
        <v>45735</v>
      </c>
      <c r="G177" s="138">
        <v>1</v>
      </c>
      <c r="H177" s="140">
        <v>0</v>
      </c>
      <c r="I177" s="139">
        <f t="shared" si="39"/>
        <v>1</v>
      </c>
      <c r="J177" s="90"/>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100"/>
      <c r="BH177" s="85"/>
      <c r="BI177" s="85"/>
      <c r="BJ177" s="85"/>
      <c r="BK177" s="85"/>
      <c r="BL177" s="85"/>
      <c r="BM177" s="85"/>
      <c r="BN177" s="85"/>
      <c r="BO177" s="85"/>
      <c r="BP177" s="85"/>
      <c r="BQ177" s="85"/>
      <c r="BR177" s="85"/>
      <c r="BS177" s="85"/>
      <c r="BT177" s="85"/>
      <c r="BU177" s="100"/>
      <c r="BV177" s="85"/>
      <c r="BW177" s="85"/>
      <c r="BX177" s="85"/>
      <c r="BY177" s="85"/>
      <c r="BZ177" s="85"/>
      <c r="CA177" s="85"/>
      <c r="CB177" s="85"/>
      <c r="CC177" s="85"/>
      <c r="CD177" s="85"/>
      <c r="CE177" s="85"/>
      <c r="CF177" s="85"/>
      <c r="CG177" s="85"/>
      <c r="CH177" s="85"/>
      <c r="CI177" s="100"/>
      <c r="CJ177" s="85"/>
      <c r="CK177" s="85"/>
      <c r="CL177" s="85"/>
      <c r="CM177" s="85"/>
      <c r="CN177" s="85"/>
      <c r="CO177" s="85"/>
      <c r="CP177" s="85"/>
    </row>
    <row r="178" spans="1:94" s="5" customFormat="1" ht="17.5">
      <c r="A178" s="99"/>
      <c r="B178" s="124" t="s">
        <v>148</v>
      </c>
      <c r="C178" s="86"/>
      <c r="D178" s="87"/>
      <c r="E178" s="117"/>
      <c r="F178" s="118"/>
      <c r="G178" s="88"/>
      <c r="H178" s="140">
        <v>0</v>
      </c>
      <c r="I178" s="89"/>
      <c r="J178" s="90"/>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100"/>
      <c r="BH178" s="85"/>
      <c r="BI178" s="85"/>
      <c r="BJ178" s="85"/>
      <c r="BK178" s="85"/>
      <c r="BL178" s="85"/>
      <c r="BM178" s="85"/>
      <c r="BN178" s="85"/>
      <c r="BO178" s="85"/>
      <c r="BP178" s="85"/>
      <c r="BQ178" s="85"/>
      <c r="BR178" s="85"/>
      <c r="BS178" s="85"/>
      <c r="BT178" s="85"/>
      <c r="BU178" s="100"/>
      <c r="BV178" s="85"/>
      <c r="BW178" s="85"/>
      <c r="BX178" s="85"/>
      <c r="BY178" s="85"/>
      <c r="BZ178" s="85"/>
      <c r="CA178" s="85"/>
      <c r="CB178" s="85"/>
      <c r="CC178" s="85"/>
      <c r="CD178" s="85"/>
      <c r="CE178" s="85"/>
      <c r="CF178" s="85"/>
      <c r="CG178" s="85"/>
      <c r="CH178" s="85"/>
      <c r="CI178" s="100"/>
      <c r="CJ178" s="85"/>
      <c r="CK178" s="85"/>
      <c r="CL178" s="85"/>
      <c r="CM178" s="85"/>
      <c r="CN178" s="85"/>
      <c r="CO178" s="85"/>
      <c r="CP178" s="85"/>
    </row>
    <row r="179" spans="1:94" s="5" customFormat="1" ht="17.5">
      <c r="A179"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179" s="120" t="s">
        <v>149</v>
      </c>
      <c r="C179" s="86"/>
      <c r="D179" s="87"/>
      <c r="E179" s="136">
        <v>45736</v>
      </c>
      <c r="F179" s="137">
        <f>IF(ISBLANK(E179)," - ",IF(G179=0,E179,E179+G179-1))</f>
        <v>45736</v>
      </c>
      <c r="G179" s="138">
        <v>1</v>
      </c>
      <c r="H179" s="140">
        <v>0</v>
      </c>
      <c r="I179" s="139">
        <f t="shared" ref="I179:I181" si="84">IF(OR(F179=0,E179=0)," - ",NETWORKDAYS(E179,F179))</f>
        <v>1</v>
      </c>
      <c r="J179" s="90"/>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100"/>
      <c r="BH179" s="85"/>
      <c r="BI179" s="85"/>
      <c r="BJ179" s="85"/>
      <c r="BK179" s="85"/>
      <c r="BL179" s="85"/>
      <c r="BM179" s="85"/>
      <c r="BN179" s="85"/>
      <c r="BO179" s="85"/>
      <c r="BP179" s="85"/>
      <c r="BQ179" s="85"/>
      <c r="BR179" s="85"/>
      <c r="BS179" s="85"/>
      <c r="BT179" s="85"/>
      <c r="BU179" s="100"/>
      <c r="BV179" s="85"/>
      <c r="BW179" s="85"/>
      <c r="BX179" s="85"/>
      <c r="BY179" s="85"/>
      <c r="BZ179" s="85"/>
      <c r="CA179" s="85"/>
      <c r="CB179" s="85"/>
      <c r="CC179" s="85"/>
      <c r="CD179" s="85"/>
      <c r="CE179" s="85"/>
      <c r="CF179" s="85"/>
      <c r="CG179" s="85"/>
      <c r="CH179" s="85"/>
      <c r="CI179" s="100"/>
      <c r="CJ179" s="85"/>
      <c r="CK179" s="85"/>
      <c r="CL179" s="85"/>
      <c r="CM179" s="85"/>
      <c r="CN179" s="85"/>
      <c r="CO179" s="85"/>
      <c r="CP179" s="85"/>
    </row>
    <row r="180" spans="1:94" s="5" customFormat="1" ht="17.5">
      <c r="A180"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180" s="120" t="s">
        <v>166</v>
      </c>
      <c r="C180" s="86"/>
      <c r="D180" s="87"/>
      <c r="E180" s="136">
        <v>45736</v>
      </c>
      <c r="F180" s="137">
        <f>IF(ISBLANK(E180)," - ",IF(G180=0,E180,E180+G180-1))</f>
        <v>45736</v>
      </c>
      <c r="G180" s="138">
        <v>1</v>
      </c>
      <c r="H180" s="140">
        <v>0</v>
      </c>
      <c r="I180" s="139">
        <f t="shared" si="84"/>
        <v>1</v>
      </c>
      <c r="J180" s="90"/>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100"/>
      <c r="BH180" s="85"/>
      <c r="BI180" s="85"/>
      <c r="BJ180" s="85"/>
      <c r="BK180" s="85"/>
      <c r="BL180" s="85"/>
      <c r="BM180" s="85"/>
      <c r="BN180" s="85"/>
      <c r="BO180" s="85"/>
      <c r="BP180" s="85"/>
      <c r="BQ180" s="85"/>
      <c r="BR180" s="85"/>
      <c r="BS180" s="85"/>
      <c r="BT180" s="85"/>
      <c r="BU180" s="100"/>
      <c r="BV180" s="85"/>
      <c r="BW180" s="85"/>
      <c r="BX180" s="85"/>
      <c r="BY180" s="85"/>
      <c r="BZ180" s="85"/>
      <c r="CA180" s="85"/>
      <c r="CB180" s="85"/>
      <c r="CC180" s="85"/>
      <c r="CD180" s="85"/>
      <c r="CE180" s="85"/>
      <c r="CF180" s="85"/>
      <c r="CG180" s="85"/>
      <c r="CH180" s="85"/>
      <c r="CI180" s="100"/>
      <c r="CJ180" s="85"/>
      <c r="CK180" s="85"/>
      <c r="CL180" s="85"/>
      <c r="CM180" s="85"/>
      <c r="CN180" s="85"/>
      <c r="CO180" s="85"/>
      <c r="CP180" s="85"/>
    </row>
    <row r="181" spans="1:94" s="5" customFormat="1" ht="17.5">
      <c r="A181"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181" s="120" t="s">
        <v>167</v>
      </c>
      <c r="C181" s="86"/>
      <c r="D181" s="87"/>
      <c r="E181" s="136">
        <v>45737</v>
      </c>
      <c r="F181" s="137">
        <f>IF(ISBLANK(E181)," - ",IF(G181=0,E181,E181+G181-1))</f>
        <v>45739</v>
      </c>
      <c r="G181" s="138">
        <v>3</v>
      </c>
      <c r="H181" s="140">
        <v>0</v>
      </c>
      <c r="I181" s="139">
        <f t="shared" si="84"/>
        <v>1</v>
      </c>
      <c r="J181" s="90"/>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100"/>
      <c r="BH181" s="85"/>
      <c r="BI181" s="85"/>
      <c r="BJ181" s="85"/>
      <c r="BK181" s="85"/>
      <c r="BL181" s="85"/>
      <c r="BM181" s="85"/>
      <c r="BN181" s="85"/>
      <c r="BO181" s="85"/>
      <c r="BP181" s="85"/>
      <c r="BQ181" s="85"/>
      <c r="BR181" s="85"/>
      <c r="BS181" s="85"/>
      <c r="BT181" s="85"/>
      <c r="BU181" s="100"/>
      <c r="BV181" s="85"/>
      <c r="BW181" s="85"/>
      <c r="BX181" s="85"/>
      <c r="BY181" s="85"/>
      <c r="BZ181" s="85"/>
      <c r="CA181" s="85"/>
      <c r="CB181" s="85"/>
      <c r="CC181" s="85"/>
      <c r="CD181" s="85"/>
      <c r="CE181" s="85"/>
      <c r="CF181" s="85"/>
      <c r="CG181" s="85"/>
      <c r="CH181" s="85"/>
      <c r="CI181" s="100"/>
      <c r="CJ181" s="85"/>
      <c r="CK181" s="85"/>
      <c r="CL181" s="85"/>
      <c r="CM181" s="85"/>
      <c r="CN181" s="85"/>
      <c r="CO181" s="85"/>
      <c r="CP181" s="85"/>
    </row>
    <row r="182" spans="1:94" s="5" customFormat="1" ht="17.5">
      <c r="A182" s="99"/>
      <c r="B182" s="124" t="s">
        <v>152</v>
      </c>
      <c r="C182" s="86"/>
      <c r="D182" s="87"/>
      <c r="E182" s="117"/>
      <c r="F182" s="118"/>
      <c r="G182" s="88"/>
      <c r="H182" s="140">
        <v>0</v>
      </c>
      <c r="I182" s="89"/>
      <c r="J182" s="90"/>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100"/>
      <c r="BH182" s="85"/>
      <c r="BI182" s="85"/>
      <c r="BJ182" s="85"/>
      <c r="BK182" s="85"/>
      <c r="BL182" s="85"/>
      <c r="BM182" s="85"/>
      <c r="BN182" s="85"/>
      <c r="BO182" s="85"/>
      <c r="BP182" s="85"/>
      <c r="BQ182" s="85"/>
      <c r="BR182" s="85"/>
      <c r="BS182" s="85"/>
      <c r="BT182" s="85"/>
      <c r="BU182" s="100"/>
      <c r="BV182" s="85"/>
      <c r="BW182" s="85"/>
      <c r="BX182" s="85"/>
      <c r="BY182" s="85"/>
      <c r="BZ182" s="85"/>
      <c r="CA182" s="85"/>
      <c r="CB182" s="85"/>
      <c r="CC182" s="85"/>
      <c r="CD182" s="85"/>
      <c r="CE182" s="85"/>
      <c r="CF182" s="85"/>
      <c r="CG182" s="85"/>
      <c r="CH182" s="85"/>
      <c r="CI182" s="100"/>
      <c r="CJ182" s="85"/>
      <c r="CK182" s="85"/>
      <c r="CL182" s="85"/>
      <c r="CM182" s="85"/>
      <c r="CN182" s="85"/>
      <c r="CO182" s="85"/>
      <c r="CP182" s="85"/>
    </row>
    <row r="183" spans="1:94" s="5" customFormat="1" ht="17.5">
      <c r="A183"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183" s="120" t="s">
        <v>153</v>
      </c>
      <c r="C183" s="86"/>
      <c r="D183" s="87"/>
      <c r="E183" s="136">
        <v>45743</v>
      </c>
      <c r="F183" s="137">
        <f>IF(ISBLANK(E183)," - ",IF(G183=0,E183,E183+G183-1))</f>
        <v>45745</v>
      </c>
      <c r="G183" s="138">
        <v>3</v>
      </c>
      <c r="H183" s="140">
        <v>0</v>
      </c>
      <c r="I183" s="139">
        <f t="shared" ref="I183:I188" si="85">IF(OR(F183=0,E183=0)," - ",NETWORKDAYS(E183,F183))</f>
        <v>2</v>
      </c>
      <c r="J183" s="90"/>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100"/>
      <c r="BH183" s="85"/>
      <c r="BI183" s="85"/>
      <c r="BJ183" s="85"/>
      <c r="BK183" s="85"/>
      <c r="BL183" s="85"/>
      <c r="BM183" s="85"/>
      <c r="BN183" s="85"/>
      <c r="BO183" s="85"/>
      <c r="BP183" s="85"/>
      <c r="BQ183" s="85"/>
      <c r="BR183" s="85"/>
      <c r="BS183" s="85"/>
      <c r="BT183" s="85"/>
      <c r="BU183" s="100"/>
      <c r="BV183" s="85"/>
      <c r="BW183" s="85"/>
      <c r="BX183" s="85"/>
      <c r="BY183" s="85"/>
      <c r="BZ183" s="85"/>
      <c r="CA183" s="85"/>
      <c r="CB183" s="85"/>
      <c r="CC183" s="85"/>
      <c r="CD183" s="85"/>
      <c r="CE183" s="85"/>
      <c r="CF183" s="85"/>
      <c r="CG183" s="85"/>
      <c r="CH183" s="85"/>
      <c r="CI183" s="100"/>
      <c r="CJ183" s="85"/>
      <c r="CK183" s="85"/>
      <c r="CL183" s="85"/>
      <c r="CM183" s="85"/>
      <c r="CN183" s="85"/>
      <c r="CO183" s="85"/>
      <c r="CP183" s="85"/>
    </row>
    <row r="184" spans="1:94" s="5" customFormat="1" ht="17.5">
      <c r="A184"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184" s="120" t="s">
        <v>155</v>
      </c>
      <c r="C184" s="86"/>
      <c r="D184" s="87"/>
      <c r="E184" s="136">
        <v>45745</v>
      </c>
      <c r="F184" s="137">
        <f>IF(ISBLANK(E184)," - ",IF(G184=0,E184,E184+G184-1))</f>
        <v>45748</v>
      </c>
      <c r="G184" s="138">
        <v>4</v>
      </c>
      <c r="H184" s="140">
        <v>0</v>
      </c>
      <c r="I184" s="139">
        <f t="shared" si="85"/>
        <v>2</v>
      </c>
      <c r="J184" s="90"/>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100"/>
      <c r="BH184" s="85"/>
      <c r="BI184" s="85"/>
      <c r="BJ184" s="85"/>
      <c r="BK184" s="85"/>
      <c r="BL184" s="85"/>
      <c r="BM184" s="85"/>
      <c r="BN184" s="85"/>
      <c r="BO184" s="85"/>
      <c r="BP184" s="85"/>
      <c r="BQ184" s="85"/>
      <c r="BR184" s="85"/>
      <c r="BS184" s="85"/>
      <c r="BT184" s="85"/>
      <c r="BU184" s="100"/>
      <c r="BV184" s="85"/>
      <c r="BW184" s="85"/>
      <c r="BX184" s="85"/>
      <c r="BY184" s="85"/>
      <c r="BZ184" s="85"/>
      <c r="CA184" s="85"/>
      <c r="CB184" s="85"/>
      <c r="CC184" s="85"/>
      <c r="CD184" s="85"/>
      <c r="CE184" s="85"/>
      <c r="CF184" s="85"/>
      <c r="CG184" s="85"/>
      <c r="CH184" s="85"/>
      <c r="CI184" s="100"/>
      <c r="CJ184" s="85"/>
      <c r="CK184" s="85"/>
      <c r="CL184" s="85"/>
      <c r="CM184" s="85"/>
      <c r="CN184" s="85"/>
      <c r="CO184" s="85"/>
      <c r="CP184" s="85"/>
    </row>
    <row r="185" spans="1:94" s="5" customFormat="1" ht="17.5">
      <c r="A185" s="99"/>
      <c r="B185" s="120" t="s">
        <v>168</v>
      </c>
      <c r="C185" s="86"/>
      <c r="D185" s="87"/>
      <c r="E185" s="136">
        <v>45748</v>
      </c>
      <c r="F185" s="137">
        <f>IF(ISBLANK(E185)," - ",IF(G185=0,E185,E185+G185-1))</f>
        <v>45748</v>
      </c>
      <c r="G185" s="138">
        <v>1</v>
      </c>
      <c r="H185" s="140">
        <v>0</v>
      </c>
      <c r="I185" s="139">
        <f t="shared" si="85"/>
        <v>1</v>
      </c>
      <c r="J185" s="90"/>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100"/>
      <c r="BH185" s="85"/>
      <c r="BI185" s="85"/>
      <c r="BJ185" s="85"/>
      <c r="BK185" s="85"/>
      <c r="BL185" s="85"/>
      <c r="BM185" s="85"/>
      <c r="BN185" s="85"/>
      <c r="BO185" s="85"/>
      <c r="BP185" s="85"/>
      <c r="BQ185" s="85"/>
      <c r="BR185" s="85"/>
      <c r="BS185" s="85"/>
      <c r="BT185" s="85"/>
      <c r="BU185" s="100"/>
      <c r="BV185" s="85"/>
      <c r="BW185" s="85"/>
      <c r="BX185" s="85"/>
      <c r="BY185" s="85"/>
      <c r="BZ185" s="85"/>
      <c r="CA185" s="85"/>
      <c r="CB185" s="85"/>
      <c r="CC185" s="85"/>
      <c r="CD185" s="85"/>
      <c r="CE185" s="85"/>
      <c r="CF185" s="85"/>
      <c r="CG185" s="85"/>
      <c r="CH185" s="85"/>
      <c r="CI185" s="100"/>
      <c r="CJ185" s="85"/>
      <c r="CK185" s="85"/>
      <c r="CL185" s="85"/>
      <c r="CM185" s="85"/>
      <c r="CN185" s="85"/>
      <c r="CO185" s="85"/>
      <c r="CP185" s="85"/>
    </row>
    <row r="186" spans="1:94" s="5" customFormat="1" ht="17.5">
      <c r="A186"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86" s="120" t="s">
        <v>174</v>
      </c>
      <c r="C186" s="86"/>
      <c r="D186" s="87"/>
      <c r="E186" s="136">
        <v>45749</v>
      </c>
      <c r="F186" s="137">
        <f>IF(ISBLANK(E186)," - ",IF(G186=0,E186,E186+G186-1))</f>
        <v>45751</v>
      </c>
      <c r="G186" s="138">
        <v>3</v>
      </c>
      <c r="H186" s="140">
        <v>0</v>
      </c>
      <c r="I186" s="139">
        <f t="shared" si="85"/>
        <v>3</v>
      </c>
      <c r="J186" s="90"/>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100"/>
      <c r="BH186" s="85"/>
      <c r="BI186" s="85"/>
      <c r="BJ186" s="85"/>
      <c r="BK186" s="85"/>
      <c r="BL186" s="85"/>
      <c r="BM186" s="85"/>
      <c r="BN186" s="85"/>
      <c r="BO186" s="85"/>
      <c r="BP186" s="85"/>
      <c r="BQ186" s="85"/>
      <c r="BR186" s="85"/>
      <c r="BS186" s="85"/>
      <c r="BT186" s="85"/>
      <c r="BU186" s="100"/>
      <c r="BV186" s="85"/>
      <c r="BW186" s="85"/>
      <c r="BX186" s="85"/>
      <c r="BY186" s="85"/>
      <c r="BZ186" s="85"/>
      <c r="CA186" s="85"/>
      <c r="CB186" s="85"/>
      <c r="CC186" s="85"/>
      <c r="CD186" s="85"/>
      <c r="CE186" s="85"/>
      <c r="CF186" s="85"/>
      <c r="CG186" s="85"/>
      <c r="CH186" s="85"/>
      <c r="CI186" s="100"/>
      <c r="CJ186" s="85"/>
      <c r="CK186" s="85"/>
      <c r="CL186" s="85"/>
      <c r="CM186" s="85"/>
      <c r="CN186" s="85"/>
      <c r="CO186" s="85"/>
      <c r="CP186" s="85"/>
    </row>
    <row r="187" spans="1:94" s="5" customFormat="1" ht="17.5">
      <c r="A187"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87" s="120" t="s">
        <v>170</v>
      </c>
      <c r="C187" s="86"/>
      <c r="D187" s="87"/>
      <c r="E187" s="136">
        <v>45751</v>
      </c>
      <c r="F187" s="137">
        <f>IF(ISBLANK(E187)," - ",IF(G187=0,E187,E187+G187-1))</f>
        <v>45754</v>
      </c>
      <c r="G187" s="138">
        <v>4</v>
      </c>
      <c r="H187" s="140">
        <v>0</v>
      </c>
      <c r="I187" s="139">
        <f t="shared" ref="I187" si="86">IF(OR(F187=0,E187=0)," - ",NETWORKDAYS(E187,F187))</f>
        <v>2</v>
      </c>
      <c r="J187" s="90"/>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100"/>
      <c r="BH187" s="85"/>
      <c r="BI187" s="85"/>
      <c r="BJ187" s="85"/>
      <c r="BK187" s="85"/>
      <c r="BL187" s="85"/>
      <c r="BM187" s="85"/>
      <c r="BN187" s="85"/>
      <c r="BO187" s="85"/>
      <c r="BP187" s="85"/>
      <c r="BQ187" s="85"/>
      <c r="BR187" s="85"/>
      <c r="BS187" s="85"/>
      <c r="BT187" s="85"/>
      <c r="BU187" s="100"/>
      <c r="BV187" s="85"/>
      <c r="BW187" s="85"/>
      <c r="BX187" s="85"/>
      <c r="BY187" s="85"/>
      <c r="BZ187" s="85"/>
      <c r="CA187" s="85"/>
      <c r="CB187" s="85"/>
      <c r="CC187" s="85"/>
      <c r="CD187" s="85"/>
      <c r="CE187" s="85"/>
      <c r="CF187" s="85"/>
      <c r="CG187" s="85"/>
      <c r="CH187" s="85"/>
      <c r="CI187" s="100"/>
      <c r="CJ187" s="85"/>
      <c r="CK187" s="85"/>
      <c r="CL187" s="85"/>
      <c r="CM187" s="85"/>
      <c r="CN187" s="85"/>
      <c r="CO187" s="85"/>
      <c r="CP187" s="85"/>
    </row>
    <row r="188" spans="1:94" s="5" customFormat="1" ht="17.5">
      <c r="A188"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88" s="120" t="s">
        <v>171</v>
      </c>
      <c r="C188" s="86"/>
      <c r="D188" s="87"/>
      <c r="E188" s="136">
        <v>45755</v>
      </c>
      <c r="F188" s="137">
        <f>IF(ISBLANK(E188)," - ",IF(G188=0,E188,E188+G188-1))</f>
        <v>45758</v>
      </c>
      <c r="G188" s="138">
        <v>4</v>
      </c>
      <c r="H188" s="140">
        <v>0</v>
      </c>
      <c r="I188" s="139">
        <f t="shared" si="85"/>
        <v>4</v>
      </c>
      <c r="J188" s="90"/>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100"/>
      <c r="BH188" s="85"/>
      <c r="BI188" s="85"/>
      <c r="BJ188" s="85"/>
      <c r="BK188" s="85"/>
      <c r="BL188" s="85"/>
      <c r="BM188" s="85"/>
      <c r="BN188" s="85"/>
      <c r="BO188" s="85"/>
      <c r="BP188" s="85"/>
      <c r="BQ188" s="85"/>
      <c r="BR188" s="85"/>
      <c r="BS188" s="85"/>
      <c r="BT188" s="85"/>
      <c r="BU188" s="100"/>
      <c r="BV188" s="85"/>
      <c r="BW188" s="85"/>
      <c r="BX188" s="85"/>
      <c r="BY188" s="85"/>
      <c r="BZ188" s="85"/>
      <c r="CA188" s="85"/>
      <c r="CB188" s="85"/>
      <c r="CC188" s="85"/>
      <c r="CD188" s="85"/>
      <c r="CE188" s="85"/>
      <c r="CF188" s="85"/>
      <c r="CG188" s="85"/>
      <c r="CH188" s="85"/>
      <c r="CI188" s="100"/>
      <c r="CJ188" s="85"/>
      <c r="CK188" s="85"/>
      <c r="CL188" s="85"/>
      <c r="CM188" s="85"/>
      <c r="CN188" s="85"/>
      <c r="CO188" s="85"/>
      <c r="CP188" s="85"/>
    </row>
    <row r="189" spans="1:94" s="5" customFormat="1" ht="17.5">
      <c r="A189" s="99"/>
      <c r="B189" s="124" t="s">
        <v>156</v>
      </c>
      <c r="C189" s="86"/>
      <c r="D189" s="87"/>
      <c r="E189" s="117"/>
      <c r="F189" s="118"/>
      <c r="G189" s="88"/>
      <c r="H189" s="140">
        <v>0</v>
      </c>
      <c r="I189" s="89"/>
      <c r="J189" s="90"/>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100"/>
      <c r="BH189" s="85"/>
      <c r="BI189" s="85"/>
      <c r="BJ189" s="85"/>
      <c r="BK189" s="85"/>
      <c r="BL189" s="85"/>
      <c r="BM189" s="85"/>
      <c r="BN189" s="85"/>
      <c r="BO189" s="85"/>
      <c r="BP189" s="85"/>
      <c r="BQ189" s="85"/>
      <c r="BR189" s="85"/>
      <c r="BS189" s="85"/>
      <c r="BT189" s="85"/>
      <c r="BU189" s="100"/>
      <c r="BV189" s="85"/>
      <c r="BW189" s="85"/>
      <c r="BX189" s="85"/>
      <c r="BY189" s="85"/>
      <c r="BZ189" s="85"/>
      <c r="CA189" s="85"/>
      <c r="CB189" s="85"/>
      <c r="CC189" s="85"/>
      <c r="CD189" s="85"/>
      <c r="CE189" s="85"/>
      <c r="CF189" s="85"/>
      <c r="CG189" s="85"/>
      <c r="CH189" s="85"/>
      <c r="CI189" s="100"/>
      <c r="CJ189" s="85"/>
      <c r="CK189" s="85"/>
      <c r="CL189" s="85"/>
      <c r="CM189" s="85"/>
      <c r="CN189" s="85"/>
      <c r="CO189" s="85"/>
      <c r="CP189" s="85"/>
    </row>
    <row r="190" spans="1:94" s="5" customFormat="1" ht="17.5">
      <c r="A190"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190" s="120" t="s">
        <v>157</v>
      </c>
      <c r="C190" s="86"/>
      <c r="D190" s="87"/>
      <c r="E190" s="136">
        <v>45743</v>
      </c>
      <c r="F190" s="137">
        <f>IF(ISBLANK(E190)," - ",IF(G190=0,E190,E190+G190-1))</f>
        <v>45745</v>
      </c>
      <c r="G190" s="138">
        <v>3</v>
      </c>
      <c r="H190" s="140">
        <v>0</v>
      </c>
      <c r="I190" s="139">
        <f t="shared" ref="I190:I192" si="87">IF(OR(F190=0,E190=0)," - ",NETWORKDAYS(E190,F190))</f>
        <v>2</v>
      </c>
      <c r="J190" s="90"/>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100"/>
      <c r="BH190" s="85"/>
      <c r="BI190" s="85"/>
      <c r="BJ190" s="85"/>
      <c r="BK190" s="85"/>
      <c r="BL190" s="85"/>
      <c r="BM190" s="85"/>
      <c r="BN190" s="85"/>
      <c r="BO190" s="85"/>
      <c r="BP190" s="85"/>
      <c r="BQ190" s="85"/>
      <c r="BR190" s="85"/>
      <c r="BS190" s="85"/>
      <c r="BT190" s="85"/>
      <c r="BU190" s="100"/>
      <c r="BV190" s="85"/>
      <c r="BW190" s="85"/>
      <c r="BX190" s="85"/>
      <c r="BY190" s="85"/>
      <c r="BZ190" s="85"/>
      <c r="CA190" s="85"/>
      <c r="CB190" s="85"/>
      <c r="CC190" s="85"/>
      <c r="CD190" s="85"/>
      <c r="CE190" s="85"/>
      <c r="CF190" s="85"/>
      <c r="CG190" s="85"/>
      <c r="CH190" s="85"/>
      <c r="CI190" s="100"/>
      <c r="CJ190" s="85"/>
      <c r="CK190" s="85"/>
      <c r="CL190" s="85"/>
      <c r="CM190" s="85"/>
      <c r="CN190" s="85"/>
      <c r="CO190" s="85"/>
      <c r="CP190" s="85"/>
    </row>
    <row r="191" spans="1:94" s="5" customFormat="1" ht="17.5">
      <c r="A191"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191" s="120" t="s">
        <v>172</v>
      </c>
      <c r="C191" s="86"/>
      <c r="D191" s="87"/>
      <c r="E191" s="136">
        <v>45746</v>
      </c>
      <c r="F191" s="137">
        <f>IF(ISBLANK(E191)," - ",IF(G191=0,E191,E191+G191-1))</f>
        <v>45748</v>
      </c>
      <c r="G191" s="138">
        <v>3</v>
      </c>
      <c r="H191" s="140">
        <v>0</v>
      </c>
      <c r="I191" s="139">
        <f t="shared" si="87"/>
        <v>2</v>
      </c>
      <c r="J191" s="90"/>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100"/>
      <c r="BH191" s="85"/>
      <c r="BI191" s="85"/>
      <c r="BJ191" s="85"/>
      <c r="BK191" s="85"/>
      <c r="BL191" s="85"/>
      <c r="BM191" s="85"/>
      <c r="BN191" s="85"/>
      <c r="BO191" s="85"/>
      <c r="BP191" s="85"/>
      <c r="BQ191" s="85"/>
      <c r="BR191" s="85"/>
      <c r="BS191" s="85"/>
      <c r="BT191" s="85"/>
      <c r="BU191" s="100"/>
      <c r="BV191" s="85"/>
      <c r="BW191" s="85"/>
      <c r="BX191" s="85"/>
      <c r="BY191" s="85"/>
      <c r="BZ191" s="85"/>
      <c r="CA191" s="85"/>
      <c r="CB191" s="85"/>
      <c r="CC191" s="85"/>
      <c r="CD191" s="85"/>
      <c r="CE191" s="85"/>
      <c r="CF191" s="85"/>
      <c r="CG191" s="85"/>
      <c r="CH191" s="85"/>
      <c r="CI191" s="100"/>
      <c r="CJ191" s="85"/>
      <c r="CK191" s="85"/>
      <c r="CL191" s="85"/>
      <c r="CM191" s="85"/>
      <c r="CN191" s="85"/>
      <c r="CO191" s="85"/>
      <c r="CP191" s="85"/>
    </row>
    <row r="192" spans="1:94" s="5" customFormat="1" ht="17.5">
      <c r="A192"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192" s="120" t="s">
        <v>159</v>
      </c>
      <c r="C192" s="86"/>
      <c r="D192" s="87"/>
      <c r="E192" s="136">
        <v>45758</v>
      </c>
      <c r="F192" s="137">
        <f>IF(ISBLANK(E192)," - ",IF(G192=0,E192,E192+G192-1))</f>
        <v>45758</v>
      </c>
      <c r="G192" s="138">
        <v>1</v>
      </c>
      <c r="H192" s="140">
        <v>0</v>
      </c>
      <c r="I192" s="139">
        <f t="shared" si="87"/>
        <v>1</v>
      </c>
      <c r="J192" s="90"/>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100"/>
      <c r="BH192" s="85"/>
      <c r="BI192" s="85"/>
      <c r="BJ192" s="85"/>
      <c r="BK192" s="85"/>
      <c r="BL192" s="85"/>
      <c r="BM192" s="85"/>
      <c r="BN192" s="85"/>
      <c r="BO192" s="85"/>
      <c r="BP192" s="85"/>
      <c r="BQ192" s="85"/>
      <c r="BR192" s="85"/>
      <c r="BS192" s="85"/>
      <c r="BT192" s="85"/>
      <c r="BU192" s="100"/>
      <c r="BV192" s="85"/>
      <c r="BW192" s="85"/>
      <c r="BX192" s="85"/>
      <c r="BY192" s="85"/>
      <c r="BZ192" s="85"/>
      <c r="CA192" s="85"/>
      <c r="CB192" s="85"/>
      <c r="CC192" s="85"/>
      <c r="CD192" s="85"/>
      <c r="CE192" s="85"/>
      <c r="CF192" s="85"/>
      <c r="CG192" s="85"/>
      <c r="CH192" s="85"/>
      <c r="CI192" s="100"/>
      <c r="CJ192" s="85"/>
      <c r="CK192" s="85"/>
      <c r="CL192" s="85"/>
      <c r="CM192" s="85"/>
      <c r="CN192" s="85"/>
      <c r="CO192" s="85"/>
      <c r="CP192" s="85"/>
    </row>
    <row r="193" spans="1:94" s="5" customFormat="1" ht="17.5">
      <c r="A193" s="99"/>
      <c r="B193" s="124" t="s">
        <v>160</v>
      </c>
      <c r="C193" s="86"/>
      <c r="D193" s="87"/>
      <c r="E193" s="117"/>
      <c r="F193" s="118"/>
      <c r="G193" s="88"/>
      <c r="H193" s="140">
        <v>0</v>
      </c>
      <c r="I193" s="89"/>
      <c r="J193" s="90"/>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100"/>
      <c r="BH193" s="85"/>
      <c r="BI193" s="85"/>
      <c r="BJ193" s="85"/>
      <c r="BK193" s="85"/>
      <c r="BL193" s="85"/>
      <c r="BM193" s="85"/>
      <c r="BN193" s="85"/>
      <c r="BO193" s="85"/>
      <c r="BP193" s="85"/>
      <c r="BQ193" s="85"/>
      <c r="BR193" s="85"/>
      <c r="BS193" s="85"/>
      <c r="BT193" s="85"/>
      <c r="BU193" s="100"/>
      <c r="BV193" s="85"/>
      <c r="BW193" s="85"/>
      <c r="BX193" s="85"/>
      <c r="BY193" s="85"/>
      <c r="BZ193" s="85"/>
      <c r="CA193" s="85"/>
      <c r="CB193" s="85"/>
      <c r="CC193" s="85"/>
      <c r="CD193" s="85"/>
      <c r="CE193" s="85"/>
      <c r="CF193" s="85"/>
      <c r="CG193" s="85"/>
      <c r="CH193" s="85"/>
      <c r="CI193" s="100"/>
      <c r="CJ193" s="85"/>
      <c r="CK193" s="85"/>
      <c r="CL193" s="85"/>
      <c r="CM193" s="85"/>
      <c r="CN193" s="85"/>
      <c r="CO193" s="85"/>
      <c r="CP193" s="85"/>
    </row>
    <row r="194" spans="1:94" s="5" customFormat="1" ht="17.5">
      <c r="A194"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194" s="120" t="s">
        <v>161</v>
      </c>
      <c r="C194" s="86"/>
      <c r="D194" s="87"/>
      <c r="E194" s="136">
        <v>45759</v>
      </c>
      <c r="F194" s="137">
        <f t="shared" ref="F194:F195" si="88">IF(ISBLANK(E194)," - ",IF(G194=0,E194,E194+G194-1))</f>
        <v>45759</v>
      </c>
      <c r="G194" s="138">
        <v>1</v>
      </c>
      <c r="H194" s="140">
        <v>0</v>
      </c>
      <c r="I194" s="139">
        <f t="shared" ref="I194:I195" si="89">IF(OR(F194=0,E194=0)," - ",NETWORKDAYS(E194,F194))</f>
        <v>0</v>
      </c>
      <c r="J194" s="90"/>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100"/>
      <c r="BH194" s="85"/>
      <c r="BI194" s="85"/>
      <c r="BJ194" s="85"/>
      <c r="BK194" s="85"/>
      <c r="BL194" s="85"/>
      <c r="BM194" s="85"/>
      <c r="BN194" s="85"/>
      <c r="BO194" s="85"/>
      <c r="BP194" s="85"/>
      <c r="BQ194" s="85"/>
      <c r="BR194" s="85"/>
      <c r="BS194" s="85"/>
      <c r="BT194" s="85"/>
      <c r="BU194" s="100"/>
      <c r="BV194" s="85"/>
      <c r="BW194" s="85"/>
      <c r="BX194" s="85"/>
      <c r="BY194" s="85"/>
      <c r="BZ194" s="85"/>
      <c r="CA194" s="85"/>
      <c r="CB194" s="85"/>
      <c r="CC194" s="85"/>
      <c r="CD194" s="85"/>
      <c r="CE194" s="85"/>
      <c r="CF194" s="85"/>
      <c r="CG194" s="85"/>
      <c r="CH194" s="85"/>
      <c r="CI194" s="100"/>
      <c r="CJ194" s="85"/>
      <c r="CK194" s="85"/>
      <c r="CL194" s="85"/>
      <c r="CM194" s="85"/>
      <c r="CN194" s="85"/>
      <c r="CO194" s="85"/>
      <c r="CP194" s="85"/>
    </row>
    <row r="195" spans="1:94" s="5" customFormat="1" ht="17.5">
      <c r="A195"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195" s="120" t="s">
        <v>162</v>
      </c>
      <c r="C195" s="86"/>
      <c r="D195" s="87"/>
      <c r="E195" s="136">
        <v>45760</v>
      </c>
      <c r="F195" s="137">
        <f t="shared" si="88"/>
        <v>45760</v>
      </c>
      <c r="G195" s="138">
        <v>1</v>
      </c>
      <c r="H195" s="140">
        <v>0</v>
      </c>
      <c r="I195" s="139">
        <f t="shared" si="89"/>
        <v>0</v>
      </c>
      <c r="J195" s="90"/>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100"/>
      <c r="BH195" s="85"/>
      <c r="BI195" s="85"/>
      <c r="BJ195" s="85"/>
      <c r="BK195" s="85"/>
      <c r="BL195" s="85"/>
      <c r="BM195" s="85"/>
      <c r="BN195" s="85"/>
      <c r="BO195" s="85"/>
      <c r="BP195" s="85"/>
      <c r="BQ195" s="85"/>
      <c r="BR195" s="85"/>
      <c r="BS195" s="85"/>
      <c r="BT195" s="85"/>
      <c r="BU195" s="100"/>
      <c r="BV195" s="85"/>
      <c r="BW195" s="85"/>
      <c r="BX195" s="85"/>
      <c r="BY195" s="85"/>
      <c r="BZ195" s="85"/>
      <c r="CA195" s="85"/>
      <c r="CB195" s="85"/>
      <c r="CC195" s="85"/>
      <c r="CD195" s="85"/>
      <c r="CE195" s="85"/>
      <c r="CF195" s="85"/>
      <c r="CG195" s="85"/>
      <c r="CH195" s="85"/>
      <c r="CI195" s="100"/>
      <c r="CJ195" s="85"/>
      <c r="CK195" s="85"/>
      <c r="CL195" s="85"/>
      <c r="CM195" s="85"/>
      <c r="CN195" s="85"/>
      <c r="CO195" s="85"/>
      <c r="CP195" s="85"/>
    </row>
    <row r="196" spans="1:94" s="5" customFormat="1" ht="17.5">
      <c r="A196" s="99"/>
      <c r="B196" s="120"/>
      <c r="C196" s="86"/>
      <c r="D196" s="87"/>
      <c r="E196" s="117"/>
      <c r="F196" s="118"/>
      <c r="G196" s="88"/>
      <c r="H196" s="140">
        <v>0</v>
      </c>
      <c r="I196" s="89"/>
      <c r="J196" s="90"/>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100"/>
      <c r="BH196" s="85"/>
      <c r="BI196" s="85"/>
      <c r="BJ196" s="85"/>
      <c r="BK196" s="85"/>
      <c r="BL196" s="85"/>
      <c r="BM196" s="85"/>
      <c r="BN196" s="85"/>
      <c r="BO196" s="85"/>
      <c r="BP196" s="85"/>
      <c r="BQ196" s="85"/>
      <c r="BR196" s="85"/>
      <c r="BS196" s="85"/>
      <c r="BT196" s="85"/>
      <c r="BU196" s="100"/>
      <c r="BV196" s="85"/>
      <c r="BW196" s="85"/>
      <c r="BX196" s="85"/>
      <c r="BY196" s="85"/>
      <c r="BZ196" s="85"/>
      <c r="CA196" s="85"/>
      <c r="CB196" s="85"/>
      <c r="CC196" s="85"/>
      <c r="CD196" s="85"/>
      <c r="CE196" s="85"/>
      <c r="CF196" s="85"/>
      <c r="CG196" s="85"/>
      <c r="CH196" s="85"/>
      <c r="CI196" s="100"/>
      <c r="CJ196" s="85"/>
      <c r="CK196" s="85"/>
      <c r="CL196" s="85"/>
      <c r="CM196" s="85"/>
      <c r="CN196" s="85"/>
      <c r="CO196" s="85"/>
      <c r="CP196" s="85"/>
    </row>
    <row r="197" spans="1:94" s="5" customFormat="1" ht="17.5">
      <c r="A197" s="112"/>
      <c r="B197" s="120"/>
      <c r="C197" s="86"/>
      <c r="D197" s="87"/>
      <c r="E197" s="117"/>
      <c r="F197" s="118"/>
      <c r="G197" s="88"/>
      <c r="H197" s="140">
        <v>0</v>
      </c>
      <c r="I197" s="89"/>
      <c r="J197" s="90"/>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100"/>
      <c r="BH197" s="85"/>
      <c r="BI197" s="85"/>
      <c r="BJ197" s="85"/>
      <c r="BK197" s="85"/>
      <c r="BL197" s="85"/>
      <c r="BM197" s="85"/>
      <c r="BN197" s="85"/>
      <c r="BO197" s="85"/>
      <c r="BP197" s="85"/>
      <c r="BQ197" s="85"/>
      <c r="BR197" s="85"/>
      <c r="BS197" s="85"/>
      <c r="BT197" s="85"/>
      <c r="BU197" s="100"/>
      <c r="BV197" s="85"/>
      <c r="BW197" s="85"/>
      <c r="BX197" s="85"/>
      <c r="BY197" s="85"/>
      <c r="BZ197" s="85"/>
      <c r="CA197" s="85"/>
      <c r="CB197" s="85"/>
      <c r="CC197" s="85"/>
      <c r="CD197" s="85"/>
      <c r="CE197" s="85"/>
      <c r="CF197" s="85"/>
      <c r="CG197" s="85"/>
      <c r="CH197" s="85"/>
      <c r="CI197" s="100"/>
      <c r="CJ197" s="85"/>
      <c r="CK197" s="85"/>
      <c r="CL197" s="85"/>
      <c r="CM197" s="85"/>
      <c r="CN197" s="85"/>
      <c r="CO197" s="85"/>
      <c r="CP197" s="85"/>
    </row>
    <row r="198" spans="1:94" s="4" customFormat="1" ht="14">
      <c r="A198" s="97">
        <v>10</v>
      </c>
      <c r="B198" s="119" t="s">
        <v>143</v>
      </c>
      <c r="C198" s="114" t="s">
        <v>133</v>
      </c>
      <c r="D198" s="79"/>
      <c r="E198" s="115">
        <v>45604</v>
      </c>
      <c r="F198" s="116">
        <f>IF(ISBLANK(E198)," - ",IF(G198=0,E198,E198+G198-1))</f>
        <v>45617</v>
      </c>
      <c r="G198" s="80">
        <v>14</v>
      </c>
      <c r="H198" s="140">
        <v>0</v>
      </c>
      <c r="I198" s="82">
        <f t="shared" ref="I198:I201" si="90">IF(OR(F198=0,E198=0)," - ",NETWORKDAYS(E198,F198))</f>
        <v>10</v>
      </c>
      <c r="J198" s="81"/>
      <c r="K198" s="82"/>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98"/>
      <c r="BH198" s="84"/>
      <c r="BI198" s="84"/>
      <c r="BJ198" s="84"/>
      <c r="BK198" s="84"/>
      <c r="BL198" s="84"/>
      <c r="BM198" s="84"/>
      <c r="BN198" s="84"/>
      <c r="BO198" s="84"/>
      <c r="BP198" s="84"/>
      <c r="BQ198" s="84"/>
      <c r="BR198" s="84"/>
      <c r="BS198" s="84"/>
      <c r="BT198" s="84"/>
      <c r="BU198" s="98"/>
      <c r="BV198" s="84"/>
      <c r="BW198" s="84"/>
      <c r="BX198" s="84"/>
      <c r="BY198" s="84"/>
      <c r="BZ198" s="84"/>
      <c r="CA198" s="84"/>
      <c r="CB198" s="84"/>
      <c r="CC198" s="84"/>
      <c r="CD198" s="84"/>
      <c r="CE198" s="84"/>
      <c r="CF198" s="84"/>
      <c r="CG198" s="84"/>
      <c r="CH198" s="84"/>
      <c r="CI198" s="98"/>
      <c r="CJ198" s="84"/>
      <c r="CK198" s="84"/>
      <c r="CL198" s="84"/>
      <c r="CM198" s="84"/>
      <c r="CN198" s="84"/>
      <c r="CO198" s="84"/>
      <c r="CP198" s="84"/>
    </row>
    <row r="199" spans="1:94" s="5" customFormat="1" ht="17.5">
      <c r="A199"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199" s="120" t="s">
        <v>145</v>
      </c>
      <c r="C199" s="86"/>
      <c r="D199" s="87"/>
      <c r="E199" s="136">
        <v>45733</v>
      </c>
      <c r="F199" s="137">
        <f>IF(ISBLANK(E199)," - ",IF(G199=0,E199,E199+G199-1))</f>
        <v>45733</v>
      </c>
      <c r="G199" s="138">
        <v>1</v>
      </c>
      <c r="H199" s="140">
        <v>0</v>
      </c>
      <c r="I199" s="139">
        <f t="shared" si="90"/>
        <v>1</v>
      </c>
      <c r="J199" s="90"/>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100"/>
      <c r="BH199" s="85"/>
      <c r="BI199" s="85"/>
      <c r="BJ199" s="85"/>
      <c r="BK199" s="85"/>
      <c r="BL199" s="85"/>
      <c r="BM199" s="85"/>
      <c r="BN199" s="85"/>
      <c r="BO199" s="85"/>
      <c r="BP199" s="85"/>
      <c r="BQ199" s="85"/>
      <c r="BR199" s="85"/>
      <c r="BS199" s="85"/>
      <c r="BT199" s="85"/>
      <c r="BU199" s="100"/>
      <c r="BV199" s="85"/>
      <c r="BW199" s="85"/>
      <c r="BX199" s="85"/>
      <c r="BY199" s="85"/>
      <c r="BZ199" s="85"/>
      <c r="CA199" s="85"/>
      <c r="CB199" s="85"/>
      <c r="CC199" s="85"/>
      <c r="CD199" s="85"/>
      <c r="CE199" s="85"/>
      <c r="CF199" s="85"/>
      <c r="CG199" s="85"/>
      <c r="CH199" s="85"/>
      <c r="CI199" s="100"/>
      <c r="CJ199" s="85"/>
      <c r="CK199" s="85"/>
      <c r="CL199" s="85"/>
      <c r="CM199" s="85"/>
      <c r="CN199" s="85"/>
      <c r="CO199" s="85"/>
      <c r="CP199" s="85"/>
    </row>
    <row r="200" spans="1:94" s="5" customFormat="1" ht="17.5">
      <c r="A200"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200" s="120" t="s">
        <v>146</v>
      </c>
      <c r="C200" s="86"/>
      <c r="D200" s="87"/>
      <c r="E200" s="136">
        <v>45736</v>
      </c>
      <c r="F200" s="137">
        <f>IF(ISBLANK(E200)," - ",IF(G200=0,E200,E200+G200-1))</f>
        <v>45737</v>
      </c>
      <c r="G200" s="138">
        <v>2</v>
      </c>
      <c r="H200" s="140">
        <v>0</v>
      </c>
      <c r="I200" s="139">
        <f t="shared" si="90"/>
        <v>2</v>
      </c>
      <c r="J200" s="90"/>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100"/>
      <c r="BH200" s="85"/>
      <c r="BI200" s="85"/>
      <c r="BJ200" s="85"/>
      <c r="BK200" s="85"/>
      <c r="BL200" s="85"/>
      <c r="BM200" s="85"/>
      <c r="BN200" s="85"/>
      <c r="BO200" s="85"/>
      <c r="BP200" s="85"/>
      <c r="BQ200" s="85"/>
      <c r="BR200" s="85"/>
      <c r="BS200" s="85"/>
      <c r="BT200" s="85"/>
      <c r="BU200" s="100"/>
      <c r="BV200" s="85"/>
      <c r="BW200" s="85"/>
      <c r="BX200" s="85"/>
      <c r="BY200" s="85"/>
      <c r="BZ200" s="85"/>
      <c r="CA200" s="85"/>
      <c r="CB200" s="85"/>
      <c r="CC200" s="85"/>
      <c r="CD200" s="85"/>
      <c r="CE200" s="85"/>
      <c r="CF200" s="85"/>
      <c r="CG200" s="85"/>
      <c r="CH200" s="85"/>
      <c r="CI200" s="100"/>
      <c r="CJ200" s="85"/>
      <c r="CK200" s="85"/>
      <c r="CL200" s="85"/>
      <c r="CM200" s="85"/>
      <c r="CN200" s="85"/>
      <c r="CO200" s="85"/>
      <c r="CP200" s="85"/>
    </row>
    <row r="201" spans="1:94" s="5" customFormat="1" ht="17.5">
      <c r="A201"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201" s="120" t="s">
        <v>147</v>
      </c>
      <c r="C201" s="86"/>
      <c r="D201" s="87"/>
      <c r="E201" s="136">
        <v>45737</v>
      </c>
      <c r="F201" s="137">
        <f>IF(ISBLANK(E201)," - ",IF(G201=0,E201,E201+G201-1))</f>
        <v>45737</v>
      </c>
      <c r="G201" s="138">
        <v>1</v>
      </c>
      <c r="H201" s="140">
        <v>0</v>
      </c>
      <c r="I201" s="139">
        <f t="shared" si="90"/>
        <v>1</v>
      </c>
      <c r="J201" s="90"/>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100"/>
      <c r="BH201" s="85"/>
      <c r="BI201" s="85"/>
      <c r="BJ201" s="85"/>
      <c r="BK201" s="85"/>
      <c r="BL201" s="85"/>
      <c r="BM201" s="85"/>
      <c r="BN201" s="85"/>
      <c r="BO201" s="85"/>
      <c r="BP201" s="85"/>
      <c r="BQ201" s="85"/>
      <c r="BR201" s="85"/>
      <c r="BS201" s="85"/>
      <c r="BT201" s="85"/>
      <c r="BU201" s="100"/>
      <c r="BV201" s="85"/>
      <c r="BW201" s="85"/>
      <c r="BX201" s="85"/>
      <c r="BY201" s="85"/>
      <c r="BZ201" s="85"/>
      <c r="CA201" s="85"/>
      <c r="CB201" s="85"/>
      <c r="CC201" s="85"/>
      <c r="CD201" s="85"/>
      <c r="CE201" s="85"/>
      <c r="CF201" s="85"/>
      <c r="CG201" s="85"/>
      <c r="CH201" s="85"/>
      <c r="CI201" s="100"/>
      <c r="CJ201" s="85"/>
      <c r="CK201" s="85"/>
      <c r="CL201" s="85"/>
      <c r="CM201" s="85"/>
      <c r="CN201" s="85"/>
      <c r="CO201" s="85"/>
      <c r="CP201" s="85"/>
    </row>
    <row r="202" spans="1:94" s="5" customFormat="1" ht="17.5">
      <c r="A202" s="99"/>
      <c r="B202" s="124" t="s">
        <v>148</v>
      </c>
      <c r="C202" s="86"/>
      <c r="D202" s="87"/>
      <c r="E202" s="117"/>
      <c r="F202" s="118"/>
      <c r="G202" s="88"/>
      <c r="H202" s="140">
        <v>0</v>
      </c>
      <c r="I202" s="89"/>
      <c r="J202" s="90"/>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100"/>
      <c r="BH202" s="85"/>
      <c r="BI202" s="85"/>
      <c r="BJ202" s="85"/>
      <c r="BK202" s="85"/>
      <c r="BL202" s="85"/>
      <c r="BM202" s="85"/>
      <c r="BN202" s="85"/>
      <c r="BO202" s="85"/>
      <c r="BP202" s="85"/>
      <c r="BQ202" s="85"/>
      <c r="BR202" s="85"/>
      <c r="BS202" s="85"/>
      <c r="BT202" s="85"/>
      <c r="BU202" s="100"/>
      <c r="BV202" s="85"/>
      <c r="BW202" s="85"/>
      <c r="BX202" s="85"/>
      <c r="BY202" s="85"/>
      <c r="BZ202" s="85"/>
      <c r="CA202" s="85"/>
      <c r="CB202" s="85"/>
      <c r="CC202" s="85"/>
      <c r="CD202" s="85"/>
      <c r="CE202" s="85"/>
      <c r="CF202" s="85"/>
      <c r="CG202" s="85"/>
      <c r="CH202" s="85"/>
      <c r="CI202" s="100"/>
      <c r="CJ202" s="85"/>
      <c r="CK202" s="85"/>
      <c r="CL202" s="85"/>
      <c r="CM202" s="85"/>
      <c r="CN202" s="85"/>
      <c r="CO202" s="85"/>
      <c r="CP202" s="85"/>
    </row>
    <row r="203" spans="1:94" s="5" customFormat="1" ht="17.5">
      <c r="A203"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203" s="120" t="s">
        <v>149</v>
      </c>
      <c r="C203" s="86"/>
      <c r="D203" s="87"/>
      <c r="E203" s="136">
        <v>45738</v>
      </c>
      <c r="F203" s="137">
        <f>IF(ISBLANK(E203)," - ",IF(G203=0,E203,E203+G203-1))</f>
        <v>45738</v>
      </c>
      <c r="G203" s="138">
        <v>1</v>
      </c>
      <c r="H203" s="140">
        <v>0</v>
      </c>
      <c r="I203" s="139">
        <f t="shared" ref="I203:I205" si="91">IF(OR(F203=0,E203=0)," - ",NETWORKDAYS(E203,F203))</f>
        <v>0</v>
      </c>
      <c r="J203" s="90"/>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100"/>
      <c r="BH203" s="85"/>
      <c r="BI203" s="85"/>
      <c r="BJ203" s="85"/>
      <c r="BK203" s="85"/>
      <c r="BL203" s="85"/>
      <c r="BM203" s="85"/>
      <c r="BN203" s="85"/>
      <c r="BO203" s="85"/>
      <c r="BP203" s="85"/>
      <c r="BQ203" s="85"/>
      <c r="BR203" s="85"/>
      <c r="BS203" s="85"/>
      <c r="BT203" s="85"/>
      <c r="BU203" s="100"/>
      <c r="BV203" s="85"/>
      <c r="BW203" s="85"/>
      <c r="BX203" s="85"/>
      <c r="BY203" s="85"/>
      <c r="BZ203" s="85"/>
      <c r="CA203" s="85"/>
      <c r="CB203" s="85"/>
      <c r="CC203" s="85"/>
      <c r="CD203" s="85"/>
      <c r="CE203" s="85"/>
      <c r="CF203" s="85"/>
      <c r="CG203" s="85"/>
      <c r="CH203" s="85"/>
      <c r="CI203" s="100"/>
      <c r="CJ203" s="85"/>
      <c r="CK203" s="85"/>
      <c r="CL203" s="85"/>
      <c r="CM203" s="85"/>
      <c r="CN203" s="85"/>
      <c r="CO203" s="85"/>
      <c r="CP203" s="85"/>
    </row>
    <row r="204" spans="1:94" s="5" customFormat="1" ht="17.5">
      <c r="A204"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204" s="120" t="s">
        <v>166</v>
      </c>
      <c r="C204" s="86"/>
      <c r="D204" s="87"/>
      <c r="E204" s="136">
        <v>45738</v>
      </c>
      <c r="F204" s="137">
        <f>IF(ISBLANK(E204)," - ",IF(G204=0,E204,E204+G204-1))</f>
        <v>45738</v>
      </c>
      <c r="G204" s="138">
        <v>1</v>
      </c>
      <c r="H204" s="140">
        <v>0</v>
      </c>
      <c r="I204" s="139">
        <f t="shared" ref="I204" si="92">IF(OR(F204=0,E204=0)," - ",NETWORKDAYS(E204,F204))</f>
        <v>0</v>
      </c>
      <c r="J204" s="90"/>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100"/>
      <c r="BH204" s="85"/>
      <c r="BI204" s="85"/>
      <c r="BJ204" s="85"/>
      <c r="BK204" s="85"/>
      <c r="BL204" s="85"/>
      <c r="BM204" s="85"/>
      <c r="BN204" s="85"/>
      <c r="BO204" s="85"/>
      <c r="BP204" s="85"/>
      <c r="BQ204" s="85"/>
      <c r="BR204" s="85"/>
      <c r="BS204" s="85"/>
      <c r="BT204" s="85"/>
      <c r="BU204" s="100"/>
      <c r="BV204" s="85"/>
      <c r="BW204" s="85"/>
      <c r="BX204" s="85"/>
      <c r="BY204" s="85"/>
      <c r="BZ204" s="85"/>
      <c r="CA204" s="85"/>
      <c r="CB204" s="85"/>
      <c r="CC204" s="85"/>
      <c r="CD204" s="85"/>
      <c r="CE204" s="85"/>
      <c r="CF204" s="85"/>
      <c r="CG204" s="85"/>
      <c r="CH204" s="85"/>
      <c r="CI204" s="100"/>
      <c r="CJ204" s="85"/>
      <c r="CK204" s="85"/>
      <c r="CL204" s="85"/>
      <c r="CM204" s="85"/>
      <c r="CN204" s="85"/>
      <c r="CO204" s="85"/>
      <c r="CP204" s="85"/>
    </row>
    <row r="205" spans="1:94" s="5" customFormat="1" ht="17.5">
      <c r="A205"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205" s="120" t="s">
        <v>167</v>
      </c>
      <c r="C205" s="86"/>
      <c r="D205" s="87"/>
      <c r="E205" s="136">
        <v>45738</v>
      </c>
      <c r="F205" s="137">
        <f>IF(ISBLANK(E205)," - ",IF(G205=0,E205,E205+G205-1))</f>
        <v>45740</v>
      </c>
      <c r="G205" s="138">
        <v>3</v>
      </c>
      <c r="H205" s="140">
        <v>0</v>
      </c>
      <c r="I205" s="139">
        <f t="shared" si="91"/>
        <v>1</v>
      </c>
      <c r="J205" s="90"/>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100"/>
      <c r="BH205" s="85"/>
      <c r="BI205" s="85"/>
      <c r="BJ205" s="85"/>
      <c r="BK205" s="85"/>
      <c r="BL205" s="85"/>
      <c r="BM205" s="85"/>
      <c r="BN205" s="85"/>
      <c r="BO205" s="85"/>
      <c r="BP205" s="85"/>
      <c r="BQ205" s="85"/>
      <c r="BR205" s="85"/>
      <c r="BS205" s="85"/>
      <c r="BT205" s="85"/>
      <c r="BU205" s="100"/>
      <c r="BV205" s="85"/>
      <c r="BW205" s="85"/>
      <c r="BX205" s="85"/>
      <c r="BY205" s="85"/>
      <c r="BZ205" s="85"/>
      <c r="CA205" s="85"/>
      <c r="CB205" s="85"/>
      <c r="CC205" s="85"/>
      <c r="CD205" s="85"/>
      <c r="CE205" s="85"/>
      <c r="CF205" s="85"/>
      <c r="CG205" s="85"/>
      <c r="CH205" s="85"/>
      <c r="CI205" s="100"/>
      <c r="CJ205" s="85"/>
      <c r="CK205" s="85"/>
      <c r="CL205" s="85"/>
      <c r="CM205" s="85"/>
      <c r="CN205" s="85"/>
      <c r="CO205" s="85"/>
      <c r="CP205" s="85"/>
    </row>
    <row r="206" spans="1:94" s="5" customFormat="1" ht="17.5">
      <c r="A206" s="99"/>
      <c r="B206" s="124" t="s">
        <v>152</v>
      </c>
      <c r="C206" s="86"/>
      <c r="D206" s="87"/>
      <c r="E206" s="117"/>
      <c r="F206" s="118"/>
      <c r="G206" s="88"/>
      <c r="H206" s="140">
        <v>0</v>
      </c>
      <c r="I206" s="89"/>
      <c r="J206" s="90"/>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100"/>
      <c r="BH206" s="85"/>
      <c r="BI206" s="85"/>
      <c r="BJ206" s="85"/>
      <c r="BK206" s="85"/>
      <c r="BL206" s="85"/>
      <c r="BM206" s="85"/>
      <c r="BN206" s="85"/>
      <c r="BO206" s="85"/>
      <c r="BP206" s="85"/>
      <c r="BQ206" s="85"/>
      <c r="BR206" s="85"/>
      <c r="BS206" s="85"/>
      <c r="BT206" s="85"/>
      <c r="BU206" s="100"/>
      <c r="BV206" s="85"/>
      <c r="BW206" s="85"/>
      <c r="BX206" s="85"/>
      <c r="BY206" s="85"/>
      <c r="BZ206" s="85"/>
      <c r="CA206" s="85"/>
      <c r="CB206" s="85"/>
      <c r="CC206" s="85"/>
      <c r="CD206" s="85"/>
      <c r="CE206" s="85"/>
      <c r="CF206" s="85"/>
      <c r="CG206" s="85"/>
      <c r="CH206" s="85"/>
      <c r="CI206" s="100"/>
      <c r="CJ206" s="85"/>
      <c r="CK206" s="85"/>
      <c r="CL206" s="85"/>
      <c r="CM206" s="85"/>
      <c r="CN206" s="85"/>
      <c r="CO206" s="85"/>
      <c r="CP206" s="85"/>
    </row>
    <row r="207" spans="1:94" s="5" customFormat="1" ht="17.5">
      <c r="A207"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207" s="120" t="s">
        <v>153</v>
      </c>
      <c r="C207" s="86"/>
      <c r="D207" s="87"/>
      <c r="E207" s="136">
        <v>45746</v>
      </c>
      <c r="F207" s="137">
        <f>IF(ISBLANK(E207)," - ",IF(G207=0,E207,E207+G207-1))</f>
        <v>45748</v>
      </c>
      <c r="G207" s="138">
        <v>3</v>
      </c>
      <c r="H207" s="140">
        <v>0</v>
      </c>
      <c r="I207" s="139">
        <f t="shared" ref="I207:I212" si="93">IF(OR(F207=0,E207=0)," - ",NETWORKDAYS(E207,F207))</f>
        <v>2</v>
      </c>
      <c r="J207" s="90"/>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c r="BG207" s="100"/>
      <c r="BH207" s="85"/>
      <c r="BI207" s="85"/>
      <c r="BJ207" s="85"/>
      <c r="BK207" s="85"/>
      <c r="BL207" s="85"/>
      <c r="BM207" s="85"/>
      <c r="BN207" s="85"/>
      <c r="BO207" s="85"/>
      <c r="BP207" s="85"/>
      <c r="BQ207" s="85"/>
      <c r="BR207" s="85"/>
      <c r="BS207" s="85"/>
      <c r="BT207" s="85"/>
      <c r="BU207" s="100"/>
      <c r="BV207" s="85"/>
      <c r="BW207" s="85"/>
      <c r="BX207" s="85"/>
      <c r="BY207" s="85"/>
      <c r="BZ207" s="85"/>
      <c r="CA207" s="85"/>
      <c r="CB207" s="85"/>
      <c r="CC207" s="85"/>
      <c r="CD207" s="85"/>
      <c r="CE207" s="85"/>
      <c r="CF207" s="85"/>
      <c r="CG207" s="85"/>
      <c r="CH207" s="85"/>
      <c r="CI207" s="100"/>
      <c r="CJ207" s="85"/>
      <c r="CK207" s="85"/>
      <c r="CL207" s="85"/>
      <c r="CM207" s="85"/>
      <c r="CN207" s="85"/>
      <c r="CO207" s="85"/>
      <c r="CP207" s="85"/>
    </row>
    <row r="208" spans="1:94" s="5" customFormat="1" ht="17.5">
      <c r="A208"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208" s="120" t="s">
        <v>155</v>
      </c>
      <c r="C208" s="86"/>
      <c r="D208" s="87"/>
      <c r="E208" s="136">
        <v>45748</v>
      </c>
      <c r="F208" s="137">
        <f t="shared" ref="F208" si="94">IF(ISBLANK(E208)," - ",IF(G208=0,E208,E208+G208-1))</f>
        <v>45750</v>
      </c>
      <c r="G208" s="138">
        <v>3</v>
      </c>
      <c r="H208" s="140">
        <v>0</v>
      </c>
      <c r="I208" s="139">
        <f t="shared" si="93"/>
        <v>3</v>
      </c>
      <c r="J208" s="90"/>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100"/>
      <c r="BH208" s="85"/>
      <c r="BI208" s="85"/>
      <c r="BJ208" s="85"/>
      <c r="BK208" s="85"/>
      <c r="BL208" s="85"/>
      <c r="BM208" s="85"/>
      <c r="BN208" s="85"/>
      <c r="BO208" s="85"/>
      <c r="BP208" s="85"/>
      <c r="BQ208" s="85"/>
      <c r="BR208" s="85"/>
      <c r="BS208" s="85"/>
      <c r="BT208" s="85"/>
      <c r="BU208" s="100"/>
      <c r="BV208" s="85"/>
      <c r="BW208" s="85"/>
      <c r="BX208" s="85"/>
      <c r="BY208" s="85"/>
      <c r="BZ208" s="85"/>
      <c r="CA208" s="85"/>
      <c r="CB208" s="85"/>
      <c r="CC208" s="85"/>
      <c r="CD208" s="85"/>
      <c r="CE208" s="85"/>
      <c r="CF208" s="85"/>
      <c r="CG208" s="85"/>
      <c r="CH208" s="85"/>
      <c r="CI208" s="100"/>
      <c r="CJ208" s="85"/>
      <c r="CK208" s="85"/>
      <c r="CL208" s="85"/>
      <c r="CM208" s="85"/>
      <c r="CN208" s="85"/>
      <c r="CO208" s="85"/>
      <c r="CP208" s="85"/>
    </row>
    <row r="209" spans="1:94" s="5" customFormat="1" ht="17.5">
      <c r="A209" s="99"/>
      <c r="B209" s="120" t="s">
        <v>168</v>
      </c>
      <c r="C209" s="86"/>
      <c r="D209" s="87"/>
      <c r="E209" s="136">
        <v>45748</v>
      </c>
      <c r="F209" s="137">
        <f>IF(ISBLANK(E209)," - ",IF(G209=0,E209,E209+G209-1))</f>
        <v>45748</v>
      </c>
      <c r="G209" s="138">
        <v>1</v>
      </c>
      <c r="H209" s="140">
        <v>0</v>
      </c>
      <c r="I209" s="139">
        <f t="shared" si="93"/>
        <v>1</v>
      </c>
      <c r="J209" s="90"/>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100"/>
      <c r="BH209" s="85"/>
      <c r="BI209" s="85"/>
      <c r="BJ209" s="85"/>
      <c r="BK209" s="85"/>
      <c r="BL209" s="85"/>
      <c r="BM209" s="85"/>
      <c r="BN209" s="85"/>
      <c r="BO209" s="85"/>
      <c r="BP209" s="85"/>
      <c r="BQ209" s="85"/>
      <c r="BR209" s="85"/>
      <c r="BS209" s="85"/>
      <c r="BT209" s="85"/>
      <c r="BU209" s="100"/>
      <c r="BV209" s="85"/>
      <c r="BW209" s="85"/>
      <c r="BX209" s="85"/>
      <c r="BY209" s="85"/>
      <c r="BZ209" s="85"/>
      <c r="CA209" s="85"/>
      <c r="CB209" s="85"/>
      <c r="CC209" s="85"/>
      <c r="CD209" s="85"/>
      <c r="CE209" s="85"/>
      <c r="CF209" s="85"/>
      <c r="CG209" s="85"/>
      <c r="CH209" s="85"/>
      <c r="CI209" s="100"/>
      <c r="CJ209" s="85"/>
      <c r="CK209" s="85"/>
      <c r="CL209" s="85"/>
      <c r="CM209" s="85"/>
      <c r="CN209" s="85"/>
      <c r="CO209" s="85"/>
      <c r="CP209" s="85"/>
    </row>
    <row r="210" spans="1:94" s="5" customFormat="1" ht="17.5">
      <c r="A210"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210" s="120" t="s">
        <v>174</v>
      </c>
      <c r="C210" s="86"/>
      <c r="D210" s="87"/>
      <c r="E210" s="136">
        <v>45752</v>
      </c>
      <c r="F210" s="137">
        <f>IF(ISBLANK(E210)," - ",IF(G210=0,E210,E210+G210-1))</f>
        <v>45754</v>
      </c>
      <c r="G210" s="138">
        <v>3</v>
      </c>
      <c r="H210" s="140">
        <v>0</v>
      </c>
      <c r="I210" s="139">
        <f t="shared" si="93"/>
        <v>1</v>
      </c>
      <c r="J210" s="90"/>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100"/>
      <c r="BH210" s="85"/>
      <c r="BI210" s="85"/>
      <c r="BJ210" s="85"/>
      <c r="BK210" s="85"/>
      <c r="BL210" s="85"/>
      <c r="BM210" s="85"/>
      <c r="BN210" s="85"/>
      <c r="BO210" s="85"/>
      <c r="BP210" s="85"/>
      <c r="BQ210" s="85"/>
      <c r="BR210" s="85"/>
      <c r="BS210" s="85"/>
      <c r="BT210" s="85"/>
      <c r="BU210" s="100"/>
      <c r="BV210" s="85"/>
      <c r="BW210" s="85"/>
      <c r="BX210" s="85"/>
      <c r="BY210" s="85"/>
      <c r="BZ210" s="85"/>
      <c r="CA210" s="85"/>
      <c r="CB210" s="85"/>
      <c r="CC210" s="85"/>
      <c r="CD210" s="85"/>
      <c r="CE210" s="85"/>
      <c r="CF210" s="85"/>
      <c r="CG210" s="85"/>
      <c r="CH210" s="85"/>
      <c r="CI210" s="100"/>
      <c r="CJ210" s="85"/>
      <c r="CK210" s="85"/>
      <c r="CL210" s="85"/>
      <c r="CM210" s="85"/>
      <c r="CN210" s="85"/>
      <c r="CO210" s="85"/>
      <c r="CP210" s="85"/>
    </row>
    <row r="211" spans="1:94" s="5" customFormat="1" ht="17.5">
      <c r="A211"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211" s="120" t="s">
        <v>170</v>
      </c>
      <c r="C211" s="86"/>
      <c r="D211" s="87"/>
      <c r="E211" s="136">
        <v>45755</v>
      </c>
      <c r="F211" s="137">
        <f>IF(ISBLANK(E211)," - ",IF(G211=0,E211,E211+G211-1))</f>
        <v>45758</v>
      </c>
      <c r="G211" s="138">
        <v>4</v>
      </c>
      <c r="H211" s="140">
        <v>0</v>
      </c>
      <c r="I211" s="139">
        <f t="shared" si="93"/>
        <v>4</v>
      </c>
      <c r="J211" s="90"/>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100"/>
      <c r="BH211" s="85"/>
      <c r="BI211" s="85"/>
      <c r="BJ211" s="85"/>
      <c r="BK211" s="85"/>
      <c r="BL211" s="85"/>
      <c r="BM211" s="85"/>
      <c r="BN211" s="85"/>
      <c r="BO211" s="85"/>
      <c r="BP211" s="85"/>
      <c r="BQ211" s="85"/>
      <c r="BR211" s="85"/>
      <c r="BS211" s="85"/>
      <c r="BT211" s="85"/>
      <c r="BU211" s="100"/>
      <c r="BV211" s="85"/>
      <c r="BW211" s="85"/>
      <c r="BX211" s="85"/>
      <c r="BY211" s="85"/>
      <c r="BZ211" s="85"/>
      <c r="CA211" s="85"/>
      <c r="CB211" s="85"/>
      <c r="CC211" s="85"/>
      <c r="CD211" s="85"/>
      <c r="CE211" s="85"/>
      <c r="CF211" s="85"/>
      <c r="CG211" s="85"/>
      <c r="CH211" s="85"/>
      <c r="CI211" s="100"/>
      <c r="CJ211" s="85"/>
      <c r="CK211" s="85"/>
      <c r="CL211" s="85"/>
      <c r="CM211" s="85"/>
      <c r="CN211" s="85"/>
      <c r="CO211" s="85"/>
      <c r="CP211" s="85"/>
    </row>
    <row r="212" spans="1:94" s="5" customFormat="1" ht="17.5">
      <c r="A212"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212" s="120" t="s">
        <v>171</v>
      </c>
      <c r="C212" s="86"/>
      <c r="D212" s="87"/>
      <c r="E212" s="136">
        <v>45757</v>
      </c>
      <c r="F212" s="137">
        <f>IF(ISBLANK(E212)," - ",IF(G212=0,E212,E212+G212-1))</f>
        <v>45760</v>
      </c>
      <c r="G212" s="138">
        <v>4</v>
      </c>
      <c r="H212" s="140">
        <v>0</v>
      </c>
      <c r="I212" s="139">
        <f t="shared" si="93"/>
        <v>2</v>
      </c>
      <c r="J212" s="90"/>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100"/>
      <c r="BH212" s="85"/>
      <c r="BI212" s="85"/>
      <c r="BJ212" s="85"/>
      <c r="BK212" s="85"/>
      <c r="BL212" s="85"/>
      <c r="BM212" s="85"/>
      <c r="BN212" s="85"/>
      <c r="BO212" s="85"/>
      <c r="BP212" s="85"/>
      <c r="BQ212" s="85"/>
      <c r="BR212" s="85"/>
      <c r="BS212" s="85"/>
      <c r="BT212" s="85"/>
      <c r="BU212" s="100"/>
      <c r="BV212" s="85"/>
      <c r="BW212" s="85"/>
      <c r="BX212" s="85"/>
      <c r="BY212" s="85"/>
      <c r="BZ212" s="85"/>
      <c r="CA212" s="85"/>
      <c r="CB212" s="85"/>
      <c r="CC212" s="85"/>
      <c r="CD212" s="85"/>
      <c r="CE212" s="85"/>
      <c r="CF212" s="85"/>
      <c r="CG212" s="85"/>
      <c r="CH212" s="85"/>
      <c r="CI212" s="100"/>
      <c r="CJ212" s="85"/>
      <c r="CK212" s="85"/>
      <c r="CL212" s="85"/>
      <c r="CM212" s="85"/>
      <c r="CN212" s="85"/>
      <c r="CO212" s="85"/>
      <c r="CP212" s="85"/>
    </row>
    <row r="213" spans="1:94" s="5" customFormat="1" ht="17.5">
      <c r="A213" s="99"/>
      <c r="B213" s="124" t="s">
        <v>156</v>
      </c>
      <c r="C213" s="86"/>
      <c r="D213" s="87"/>
      <c r="E213" s="117"/>
      <c r="F213" s="118"/>
      <c r="G213" s="88"/>
      <c r="H213" s="140">
        <v>0</v>
      </c>
      <c r="I213" s="89"/>
      <c r="J213" s="90"/>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100"/>
      <c r="BH213" s="85"/>
      <c r="BI213" s="85"/>
      <c r="BJ213" s="85"/>
      <c r="BK213" s="85"/>
      <c r="BL213" s="85"/>
      <c r="BM213" s="85"/>
      <c r="BN213" s="85"/>
      <c r="BO213" s="85"/>
      <c r="BP213" s="85"/>
      <c r="BQ213" s="85"/>
      <c r="BR213" s="85"/>
      <c r="BS213" s="85"/>
      <c r="BT213" s="85"/>
      <c r="BU213" s="100"/>
      <c r="BV213" s="85"/>
      <c r="BW213" s="85"/>
      <c r="BX213" s="85"/>
      <c r="BY213" s="85"/>
      <c r="BZ213" s="85"/>
      <c r="CA213" s="85"/>
      <c r="CB213" s="85"/>
      <c r="CC213" s="85"/>
      <c r="CD213" s="85"/>
      <c r="CE213" s="85"/>
      <c r="CF213" s="85"/>
      <c r="CG213" s="85"/>
      <c r="CH213" s="85"/>
      <c r="CI213" s="100"/>
      <c r="CJ213" s="85"/>
      <c r="CK213" s="85"/>
      <c r="CL213" s="85"/>
      <c r="CM213" s="85"/>
      <c r="CN213" s="85"/>
      <c r="CO213" s="85"/>
      <c r="CP213" s="85"/>
    </row>
    <row r="214" spans="1:94" s="5" customFormat="1" ht="17.5">
      <c r="A214"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214" s="120" t="s">
        <v>157</v>
      </c>
      <c r="C214" s="86"/>
      <c r="D214" s="87"/>
      <c r="E214" s="136">
        <v>45746</v>
      </c>
      <c r="F214" s="137">
        <f>IF(ISBLANK(E214)," - ",IF(G214=0,E214,E214+G214-1))</f>
        <v>45748</v>
      </c>
      <c r="G214" s="138">
        <v>3</v>
      </c>
      <c r="H214" s="140">
        <v>0</v>
      </c>
      <c r="I214" s="139">
        <f t="shared" ref="I214:I216" si="95">IF(OR(F214=0,E214=0)," - ",NETWORKDAYS(E214,F214))</f>
        <v>2</v>
      </c>
      <c r="J214" s="90"/>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100"/>
      <c r="BH214" s="85"/>
      <c r="BI214" s="85"/>
      <c r="BJ214" s="85"/>
      <c r="BK214" s="85"/>
      <c r="BL214" s="85"/>
      <c r="BM214" s="85"/>
      <c r="BN214" s="85"/>
      <c r="BO214" s="85"/>
      <c r="BP214" s="85"/>
      <c r="BQ214" s="85"/>
      <c r="BR214" s="85"/>
      <c r="BS214" s="85"/>
      <c r="BT214" s="85"/>
      <c r="BU214" s="100"/>
      <c r="BV214" s="85"/>
      <c r="BW214" s="85"/>
      <c r="BX214" s="85"/>
      <c r="BY214" s="85"/>
      <c r="BZ214" s="85"/>
      <c r="CA214" s="85"/>
      <c r="CB214" s="85"/>
      <c r="CC214" s="85"/>
      <c r="CD214" s="85"/>
      <c r="CE214" s="85"/>
      <c r="CF214" s="85"/>
      <c r="CG214" s="85"/>
      <c r="CH214" s="85"/>
      <c r="CI214" s="100"/>
      <c r="CJ214" s="85"/>
      <c r="CK214" s="85"/>
      <c r="CL214" s="85"/>
      <c r="CM214" s="85"/>
      <c r="CN214" s="85"/>
      <c r="CO214" s="85"/>
      <c r="CP214" s="85"/>
    </row>
    <row r="215" spans="1:94" s="5" customFormat="1" ht="17.5">
      <c r="A215"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215" s="120" t="s">
        <v>172</v>
      </c>
      <c r="C215" s="86"/>
      <c r="D215" s="87"/>
      <c r="E215" s="136">
        <v>45749</v>
      </c>
      <c r="F215" s="137">
        <f>IF(ISBLANK(E215)," - ",IF(G215=0,E215,E215+G215-1))</f>
        <v>45750</v>
      </c>
      <c r="G215" s="138">
        <v>2</v>
      </c>
      <c r="H215" s="140">
        <v>0</v>
      </c>
      <c r="I215" s="139">
        <f t="shared" si="95"/>
        <v>2</v>
      </c>
      <c r="J215" s="90"/>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100"/>
      <c r="BH215" s="85"/>
      <c r="BI215" s="85"/>
      <c r="BJ215" s="85"/>
      <c r="BK215" s="85"/>
      <c r="BL215" s="85"/>
      <c r="BM215" s="85"/>
      <c r="BN215" s="85"/>
      <c r="BO215" s="85"/>
      <c r="BP215" s="85"/>
      <c r="BQ215" s="85"/>
      <c r="BR215" s="85"/>
      <c r="BS215" s="85"/>
      <c r="BT215" s="85"/>
      <c r="BU215" s="100"/>
      <c r="BV215" s="85"/>
      <c r="BW215" s="85"/>
      <c r="BX215" s="85"/>
      <c r="BY215" s="85"/>
      <c r="BZ215" s="85"/>
      <c r="CA215" s="85"/>
      <c r="CB215" s="85"/>
      <c r="CC215" s="85"/>
      <c r="CD215" s="85"/>
      <c r="CE215" s="85"/>
      <c r="CF215" s="85"/>
      <c r="CG215" s="85"/>
      <c r="CH215" s="85"/>
      <c r="CI215" s="100"/>
      <c r="CJ215" s="85"/>
      <c r="CK215" s="85"/>
      <c r="CL215" s="85"/>
      <c r="CM215" s="85"/>
      <c r="CN215" s="85"/>
      <c r="CO215" s="85"/>
      <c r="CP215" s="85"/>
    </row>
    <row r="216" spans="1:94" s="5" customFormat="1" ht="17.5">
      <c r="A216"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216" s="120" t="s">
        <v>159</v>
      </c>
      <c r="C216" s="86"/>
      <c r="D216" s="87"/>
      <c r="E216" s="136">
        <v>45750</v>
      </c>
      <c r="F216" s="137">
        <f>IF(ISBLANK(E216)," - ",IF(G216=0,E216,E216+G216-1))</f>
        <v>45750</v>
      </c>
      <c r="G216" s="138">
        <v>1</v>
      </c>
      <c r="H216" s="140">
        <v>0</v>
      </c>
      <c r="I216" s="139">
        <f t="shared" si="95"/>
        <v>1</v>
      </c>
      <c r="J216" s="90"/>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100"/>
      <c r="BH216" s="85"/>
      <c r="BI216" s="85"/>
      <c r="BJ216" s="85"/>
      <c r="BK216" s="85"/>
      <c r="BL216" s="85"/>
      <c r="BM216" s="85"/>
      <c r="BN216" s="85"/>
      <c r="BO216" s="85"/>
      <c r="BP216" s="85"/>
      <c r="BQ216" s="85"/>
      <c r="BR216" s="85"/>
      <c r="BS216" s="85"/>
      <c r="BT216" s="85"/>
      <c r="BU216" s="100"/>
      <c r="BV216" s="85"/>
      <c r="BW216" s="85"/>
      <c r="BX216" s="85"/>
      <c r="BY216" s="85"/>
      <c r="BZ216" s="85"/>
      <c r="CA216" s="85"/>
      <c r="CB216" s="85"/>
      <c r="CC216" s="85"/>
      <c r="CD216" s="85"/>
      <c r="CE216" s="85"/>
      <c r="CF216" s="85"/>
      <c r="CG216" s="85"/>
      <c r="CH216" s="85"/>
      <c r="CI216" s="100"/>
      <c r="CJ216" s="85"/>
      <c r="CK216" s="85"/>
      <c r="CL216" s="85"/>
      <c r="CM216" s="85"/>
      <c r="CN216" s="85"/>
      <c r="CO216" s="85"/>
      <c r="CP216" s="85"/>
    </row>
    <row r="217" spans="1:94" s="5" customFormat="1" ht="17.5">
      <c r="A217" s="99"/>
      <c r="B217" s="124" t="s">
        <v>160</v>
      </c>
      <c r="C217" s="86"/>
      <c r="D217" s="87"/>
      <c r="E217" s="117"/>
      <c r="F217" s="118"/>
      <c r="G217" s="88"/>
      <c r="H217" s="140">
        <v>0</v>
      </c>
      <c r="I217" s="89"/>
      <c r="J217" s="90"/>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85"/>
      <c r="BE217" s="85"/>
      <c r="BF217" s="85"/>
      <c r="BG217" s="100"/>
      <c r="BH217" s="85"/>
      <c r="BI217" s="85"/>
      <c r="BJ217" s="85"/>
      <c r="BK217" s="85"/>
      <c r="BL217" s="85"/>
      <c r="BM217" s="85"/>
      <c r="BN217" s="85"/>
      <c r="BO217" s="85"/>
      <c r="BP217" s="85"/>
      <c r="BQ217" s="85"/>
      <c r="BR217" s="85"/>
      <c r="BS217" s="85"/>
      <c r="BT217" s="85"/>
      <c r="BU217" s="100"/>
      <c r="BV217" s="85"/>
      <c r="BW217" s="85"/>
      <c r="BX217" s="85"/>
      <c r="BY217" s="85"/>
      <c r="BZ217" s="85"/>
      <c r="CA217" s="85"/>
      <c r="CB217" s="85"/>
      <c r="CC217" s="85"/>
      <c r="CD217" s="85"/>
      <c r="CE217" s="85"/>
      <c r="CF217" s="85"/>
      <c r="CG217" s="85"/>
      <c r="CH217" s="85"/>
      <c r="CI217" s="100"/>
      <c r="CJ217" s="85"/>
      <c r="CK217" s="85"/>
      <c r="CL217" s="85"/>
      <c r="CM217" s="85"/>
      <c r="CN217" s="85"/>
      <c r="CO217" s="85"/>
      <c r="CP217" s="85"/>
    </row>
    <row r="218" spans="1:94" s="5" customFormat="1" ht="17.5">
      <c r="A218"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218" s="120" t="s">
        <v>161</v>
      </c>
      <c r="C218" s="86"/>
      <c r="D218" s="87"/>
      <c r="E218" s="136">
        <v>45752</v>
      </c>
      <c r="F218" s="137">
        <f t="shared" ref="F218:F219" si="96">IF(ISBLANK(E218)," - ",IF(G218=0,E218,E218+G218-1))</f>
        <v>45752</v>
      </c>
      <c r="G218" s="138">
        <v>1</v>
      </c>
      <c r="H218" s="140">
        <v>0</v>
      </c>
      <c r="I218" s="139">
        <f t="shared" ref="I218:I219" si="97">IF(OR(F218=0,E218=0)," - ",NETWORKDAYS(E218,F218))</f>
        <v>0</v>
      </c>
      <c r="J218" s="90"/>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100"/>
      <c r="BH218" s="85"/>
      <c r="BI218" s="85"/>
      <c r="BJ218" s="85"/>
      <c r="BK218" s="85"/>
      <c r="BL218" s="85"/>
      <c r="BM218" s="85"/>
      <c r="BN218" s="85"/>
      <c r="BO218" s="85"/>
      <c r="BP218" s="85"/>
      <c r="BQ218" s="85"/>
      <c r="BR218" s="85"/>
      <c r="BS218" s="85"/>
      <c r="BT218" s="85"/>
      <c r="BU218" s="100"/>
      <c r="BV218" s="85"/>
      <c r="BW218" s="85"/>
      <c r="BX218" s="85"/>
      <c r="BY218" s="85"/>
      <c r="BZ218" s="85"/>
      <c r="CA218" s="85"/>
      <c r="CB218" s="85"/>
      <c r="CC218" s="85"/>
      <c r="CD218" s="85"/>
      <c r="CE218" s="85"/>
      <c r="CF218" s="85"/>
      <c r="CG218" s="85"/>
      <c r="CH218" s="85"/>
      <c r="CI218" s="100"/>
      <c r="CJ218" s="85"/>
      <c r="CK218" s="85"/>
      <c r="CL218" s="85"/>
      <c r="CM218" s="85"/>
      <c r="CN218" s="85"/>
      <c r="CO218" s="85"/>
      <c r="CP218" s="85"/>
    </row>
    <row r="219" spans="1:94" s="5" customFormat="1" ht="17.5">
      <c r="A219"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219" s="120" t="s">
        <v>162</v>
      </c>
      <c r="C219" s="86"/>
      <c r="D219" s="87"/>
      <c r="E219" s="136">
        <v>45753</v>
      </c>
      <c r="F219" s="137">
        <f t="shared" si="96"/>
        <v>45753</v>
      </c>
      <c r="G219" s="138">
        <v>1</v>
      </c>
      <c r="H219" s="140">
        <v>0</v>
      </c>
      <c r="I219" s="139">
        <f t="shared" si="97"/>
        <v>0</v>
      </c>
      <c r="J219" s="90"/>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100"/>
      <c r="BH219" s="85"/>
      <c r="BI219" s="85"/>
      <c r="BJ219" s="85"/>
      <c r="BK219" s="85"/>
      <c r="BL219" s="85"/>
      <c r="BM219" s="85"/>
      <c r="BN219" s="85"/>
      <c r="BO219" s="85"/>
      <c r="BP219" s="85"/>
      <c r="BQ219" s="85"/>
      <c r="BR219" s="85"/>
      <c r="BS219" s="85"/>
      <c r="BT219" s="85"/>
      <c r="BU219" s="100"/>
      <c r="BV219" s="85"/>
      <c r="BW219" s="85"/>
      <c r="BX219" s="85"/>
      <c r="BY219" s="85"/>
      <c r="BZ219" s="85"/>
      <c r="CA219" s="85"/>
      <c r="CB219" s="85"/>
      <c r="CC219" s="85"/>
      <c r="CD219" s="85"/>
      <c r="CE219" s="85"/>
      <c r="CF219" s="85"/>
      <c r="CG219" s="85"/>
      <c r="CH219" s="85"/>
      <c r="CI219" s="100"/>
      <c r="CJ219" s="85"/>
      <c r="CK219" s="85"/>
      <c r="CL219" s="85"/>
      <c r="CM219" s="85"/>
      <c r="CN219" s="85"/>
      <c r="CO219" s="85"/>
      <c r="CP219" s="85"/>
    </row>
    <row r="220" spans="1:94" s="5" customFormat="1" ht="17.5">
      <c r="A220" s="99"/>
      <c r="B220" s="120"/>
      <c r="C220" s="86"/>
      <c r="D220" s="87"/>
      <c r="E220" s="117"/>
      <c r="F220" s="118"/>
      <c r="G220" s="88"/>
      <c r="H220" s="140">
        <v>0</v>
      </c>
      <c r="I220" s="89"/>
      <c r="J220" s="90"/>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100"/>
      <c r="BH220" s="85"/>
      <c r="BI220" s="85"/>
      <c r="BJ220" s="85"/>
      <c r="BK220" s="85"/>
      <c r="BL220" s="85"/>
      <c r="BM220" s="85"/>
      <c r="BN220" s="85"/>
      <c r="BO220" s="85"/>
      <c r="BP220" s="85"/>
      <c r="BQ220" s="85"/>
      <c r="BR220" s="85"/>
      <c r="BS220" s="85"/>
      <c r="BT220" s="85"/>
      <c r="BU220" s="100"/>
      <c r="BV220" s="85"/>
      <c r="BW220" s="85"/>
      <c r="BX220" s="85"/>
      <c r="BY220" s="85"/>
      <c r="BZ220" s="85"/>
      <c r="CA220" s="85"/>
      <c r="CB220" s="85"/>
      <c r="CC220" s="85"/>
      <c r="CD220" s="85"/>
      <c r="CE220" s="85"/>
      <c r="CF220" s="85"/>
      <c r="CG220" s="85"/>
      <c r="CH220" s="85"/>
      <c r="CI220" s="100"/>
      <c r="CJ220" s="85"/>
      <c r="CK220" s="85"/>
      <c r="CL220" s="85"/>
      <c r="CM220" s="85"/>
      <c r="CN220" s="85"/>
      <c r="CO220" s="85"/>
      <c r="CP220" s="85"/>
    </row>
    <row r="221" spans="1:94" s="4" customFormat="1" ht="17.5">
      <c r="A221" s="97">
        <v>11</v>
      </c>
      <c r="B221" s="119" t="s">
        <v>144</v>
      </c>
      <c r="C221" s="114" t="s">
        <v>134</v>
      </c>
      <c r="D221" s="79"/>
      <c r="E221" s="115">
        <v>45593</v>
      </c>
      <c r="F221" s="116">
        <f>IF(ISBLANK(E221)," - ",IF(G221=0,E221,E221+G221-1))</f>
        <v>45617</v>
      </c>
      <c r="G221" s="80">
        <v>25</v>
      </c>
      <c r="H221" s="140">
        <v>0</v>
      </c>
      <c r="I221" s="82">
        <f t="shared" si="39"/>
        <v>19</v>
      </c>
      <c r="J221" s="83"/>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98"/>
      <c r="BH221" s="84"/>
      <c r="BI221" s="84"/>
      <c r="BJ221" s="84"/>
      <c r="BK221" s="84"/>
      <c r="BL221" s="84"/>
      <c r="BM221" s="84"/>
      <c r="BN221" s="84"/>
      <c r="BO221" s="84"/>
      <c r="BP221" s="84"/>
      <c r="BQ221" s="84"/>
      <c r="BR221" s="84"/>
      <c r="BS221" s="84"/>
      <c r="BT221" s="84"/>
      <c r="BU221" s="98"/>
      <c r="BV221" s="84"/>
      <c r="BW221" s="84"/>
      <c r="BX221" s="84"/>
      <c r="BY221" s="84"/>
      <c r="BZ221" s="84"/>
      <c r="CA221" s="84"/>
      <c r="CB221" s="84"/>
      <c r="CC221" s="84"/>
      <c r="CD221" s="84"/>
      <c r="CE221" s="84"/>
      <c r="CF221" s="84"/>
      <c r="CG221" s="84"/>
      <c r="CH221" s="84"/>
      <c r="CI221" s="98"/>
      <c r="CJ221" s="84"/>
      <c r="CK221" s="84"/>
      <c r="CL221" s="84"/>
      <c r="CM221" s="84"/>
      <c r="CN221" s="84"/>
      <c r="CO221" s="84"/>
      <c r="CP221" s="84"/>
    </row>
    <row r="222" spans="1:94" s="5" customFormat="1" ht="17.5">
      <c r="A222" s="99" t="str">
        <f>IF(ISERROR(VALUE(SUBSTITUTE(prevWBS,".",""))),"1.1",IF(ISERROR(FIND("`",SUBSTITUTE(prevWBS,".","`",1))),prevWBS&amp;".1",LEFT(prevWBS,FIND("`",SUBSTITUTE(prevWBS,".","`",1)))&amp;IF(ISERROR(FIND("`",SUBSTITUTE(prevWBS,".","`",2))),VALUE(RIGHT(prevWBS,LEN(prevWBS)-FIND("`",SUBSTITUTE(prevWBS,".","`",1))))+1,VALUE(MID(prevWBS,FIND("`",SUBSTITUTE(prevWBS,".","`",1))+1,(FIND("`",SUBSTITUTE(prevWBS,".","`",2))-FIND("`",SUBSTITUTE(prevWBS,".","`",1))-1)))+1)))</f>
        <v>1.1</v>
      </c>
      <c r="B222" s="120" t="s">
        <v>145</v>
      </c>
      <c r="C222" s="86"/>
      <c r="D222" s="87"/>
      <c r="E222" s="136">
        <v>45733</v>
      </c>
      <c r="F222" s="137">
        <f>IF(ISBLANK(E222)," - ",IF(G222=0,E222,E222+G222-1))</f>
        <v>45733</v>
      </c>
      <c r="G222" s="138">
        <v>1</v>
      </c>
      <c r="H222" s="140">
        <v>0</v>
      </c>
      <c r="I222" s="139">
        <f t="shared" ref="I222:I225" si="98">IF(OR(F222=0,E222=0)," - ",NETWORKDAYS(E222,F222))</f>
        <v>1</v>
      </c>
      <c r="J222" s="90"/>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100"/>
      <c r="BH222" s="85"/>
      <c r="BI222" s="85"/>
      <c r="BJ222" s="85"/>
      <c r="BK222" s="85"/>
      <c r="BL222" s="85"/>
      <c r="BM222" s="85"/>
      <c r="BN222" s="85"/>
      <c r="BO222" s="85"/>
      <c r="BP222" s="85"/>
      <c r="BQ222" s="85"/>
      <c r="BR222" s="85"/>
      <c r="BS222" s="85"/>
      <c r="BT222" s="85"/>
      <c r="BU222" s="100"/>
      <c r="BV222" s="85"/>
      <c r="BW222" s="85"/>
      <c r="BX222" s="85"/>
      <c r="BY222" s="85"/>
      <c r="BZ222" s="85"/>
      <c r="CA222" s="85"/>
      <c r="CB222" s="85"/>
      <c r="CC222" s="85"/>
      <c r="CD222" s="85"/>
      <c r="CE222" s="85"/>
      <c r="CF222" s="85"/>
      <c r="CG222" s="85"/>
      <c r="CH222" s="85"/>
      <c r="CI222" s="100"/>
      <c r="CJ222" s="85"/>
      <c r="CK222" s="85"/>
      <c r="CL222" s="85"/>
      <c r="CM222" s="85"/>
      <c r="CN222" s="85"/>
      <c r="CO222" s="85"/>
      <c r="CP222" s="85"/>
    </row>
    <row r="223" spans="1:94" s="5" customFormat="1" ht="17.5">
      <c r="A223" s="99" t="str">
        <f>IF(ISERROR(VALUE(SUBSTITUTE(prevWBS,".",""))),"1.2",IF(ISERROR(FIND("`",SUBSTITUTE(prevWBS,".","`",1))),prevWBS&amp;".1",LEFT(prevWBS,FIND("`",SUBSTITUTE(prevWBS,".","`",1)))&amp;IF(ISERROR(FIND("`",SUBSTITUTE(prevWBS,".","`",2))),VALUE(RIGHT(prevWBS,LEN(prevWBS)-FIND("`",SUBSTITUTE(prevWBS,".","`",1))))+1,VALUE(MID(prevWBS,FIND("`",SUBSTITUTE(prevWBS,".","`",1))+1,(FIND("`",SUBSTITUTE(prevWBS,".","`",2))-FIND("`",SUBSTITUTE(prevWBS,".","`",1))-1)))+1)))</f>
        <v>1.2</v>
      </c>
      <c r="B223" s="120" t="s">
        <v>146</v>
      </c>
      <c r="C223" s="86"/>
      <c r="D223" s="87"/>
      <c r="E223" s="136">
        <v>45738</v>
      </c>
      <c r="F223" s="137">
        <f>IF(ISBLANK(E223)," - ",IF(G223=0,E223,E223+G223-1))</f>
        <v>45739</v>
      </c>
      <c r="G223" s="138">
        <v>2</v>
      </c>
      <c r="H223" s="140">
        <v>0</v>
      </c>
      <c r="I223" s="139">
        <f t="shared" si="98"/>
        <v>0</v>
      </c>
      <c r="J223" s="90"/>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100"/>
      <c r="BH223" s="85"/>
      <c r="BI223" s="85"/>
      <c r="BJ223" s="85"/>
      <c r="BK223" s="85"/>
      <c r="BL223" s="85"/>
      <c r="BM223" s="85"/>
      <c r="BN223" s="85"/>
      <c r="BO223" s="85"/>
      <c r="BP223" s="85"/>
      <c r="BQ223" s="85"/>
      <c r="BR223" s="85"/>
      <c r="BS223" s="85"/>
      <c r="BT223" s="85"/>
      <c r="BU223" s="100"/>
      <c r="BV223" s="85"/>
      <c r="BW223" s="85"/>
      <c r="BX223" s="85"/>
      <c r="BY223" s="85"/>
      <c r="BZ223" s="85"/>
      <c r="CA223" s="85"/>
      <c r="CB223" s="85"/>
      <c r="CC223" s="85"/>
      <c r="CD223" s="85"/>
      <c r="CE223" s="85"/>
      <c r="CF223" s="85"/>
      <c r="CG223" s="85"/>
      <c r="CH223" s="85"/>
      <c r="CI223" s="100"/>
      <c r="CJ223" s="85"/>
      <c r="CK223" s="85"/>
      <c r="CL223" s="85"/>
      <c r="CM223" s="85"/>
      <c r="CN223" s="85"/>
      <c r="CO223" s="85"/>
      <c r="CP223" s="85"/>
    </row>
    <row r="224" spans="1:94" s="5" customFormat="1" ht="17.5">
      <c r="A224" s="99" t="str">
        <f>IF(ISERROR(VALUE(SUBSTITUTE(prevWBS,".",""))),"1.3",IF(ISERROR(FIND("`",SUBSTITUTE(prevWBS,".","`",1))),prevWBS&amp;".1",LEFT(prevWBS,FIND("`",SUBSTITUTE(prevWBS,".","`",1)))&amp;IF(ISERROR(FIND("`",SUBSTITUTE(prevWBS,".","`",2))),VALUE(RIGHT(prevWBS,LEN(prevWBS)-FIND("`",SUBSTITUTE(prevWBS,".","`",1))))+1,VALUE(MID(prevWBS,FIND("`",SUBSTITUTE(prevWBS,".","`",1))+1,(FIND("`",SUBSTITUTE(prevWBS,".","`",2))-FIND("`",SUBSTITUTE(prevWBS,".","`",1))-1)))+1)))</f>
        <v>1.3</v>
      </c>
      <c r="B224" s="120" t="s">
        <v>147</v>
      </c>
      <c r="C224" s="86"/>
      <c r="D224" s="87"/>
      <c r="E224" s="136">
        <v>45739</v>
      </c>
      <c r="F224" s="137">
        <f>IF(ISBLANK(E224)," - ",IF(G224=0,E224,E224+G224-1))</f>
        <v>45739</v>
      </c>
      <c r="G224" s="138">
        <v>1</v>
      </c>
      <c r="H224" s="140">
        <v>0</v>
      </c>
      <c r="I224" s="139">
        <f t="shared" si="98"/>
        <v>0</v>
      </c>
      <c r="J224" s="90"/>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100"/>
      <c r="BH224" s="85"/>
      <c r="BI224" s="85"/>
      <c r="BJ224" s="85"/>
      <c r="BK224" s="85"/>
      <c r="BL224" s="85"/>
      <c r="BM224" s="85"/>
      <c r="BN224" s="85"/>
      <c r="BO224" s="85"/>
      <c r="BP224" s="85"/>
      <c r="BQ224" s="85"/>
      <c r="BR224" s="85"/>
      <c r="BS224" s="85"/>
      <c r="BT224" s="85"/>
      <c r="BU224" s="100"/>
      <c r="BV224" s="85"/>
      <c r="BW224" s="85"/>
      <c r="BX224" s="85"/>
      <c r="BY224" s="85"/>
      <c r="BZ224" s="85"/>
      <c r="CA224" s="85"/>
      <c r="CB224" s="85"/>
      <c r="CC224" s="85"/>
      <c r="CD224" s="85"/>
      <c r="CE224" s="85"/>
      <c r="CF224" s="85"/>
      <c r="CG224" s="85"/>
      <c r="CH224" s="85"/>
      <c r="CI224" s="100"/>
      <c r="CJ224" s="85"/>
      <c r="CK224" s="85"/>
      <c r="CL224" s="85"/>
      <c r="CM224" s="85"/>
      <c r="CN224" s="85"/>
      <c r="CO224" s="85"/>
      <c r="CP224" s="85"/>
    </row>
    <row r="225" spans="1:94" s="5" customFormat="1" ht="17.5">
      <c r="A225" s="99"/>
      <c r="B225" s="124" t="s">
        <v>148</v>
      </c>
      <c r="C225" s="86"/>
      <c r="D225" s="87"/>
      <c r="E225" s="117"/>
      <c r="F225" s="118"/>
      <c r="G225" s="88"/>
      <c r="H225" s="140">
        <v>0</v>
      </c>
      <c r="I225" s="89"/>
      <c r="J225" s="90"/>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5"/>
      <c r="AY225" s="85"/>
      <c r="AZ225" s="85"/>
      <c r="BA225" s="85"/>
      <c r="BB225" s="85"/>
      <c r="BC225" s="85"/>
      <c r="BD225" s="85"/>
      <c r="BE225" s="85"/>
      <c r="BF225" s="85"/>
      <c r="BG225" s="100"/>
      <c r="BH225" s="85"/>
      <c r="BI225" s="85"/>
      <c r="BJ225" s="85"/>
      <c r="BK225" s="85"/>
      <c r="BL225" s="85"/>
      <c r="BM225" s="85"/>
      <c r="BN225" s="85"/>
      <c r="BO225" s="85"/>
      <c r="BP225" s="85"/>
      <c r="BQ225" s="85"/>
      <c r="BR225" s="85"/>
      <c r="BS225" s="85"/>
      <c r="BT225" s="85"/>
      <c r="BU225" s="100"/>
      <c r="BV225" s="85"/>
      <c r="BW225" s="85"/>
      <c r="BX225" s="85"/>
      <c r="BY225" s="85"/>
      <c r="BZ225" s="85"/>
      <c r="CA225" s="85"/>
      <c r="CB225" s="85"/>
      <c r="CC225" s="85"/>
      <c r="CD225" s="85"/>
      <c r="CE225" s="85"/>
      <c r="CF225" s="85"/>
      <c r="CG225" s="85"/>
      <c r="CH225" s="85"/>
      <c r="CI225" s="100"/>
      <c r="CJ225" s="85"/>
      <c r="CK225" s="85"/>
      <c r="CL225" s="85"/>
      <c r="CM225" s="85"/>
      <c r="CN225" s="85"/>
      <c r="CO225" s="85"/>
      <c r="CP225" s="85"/>
    </row>
    <row r="226" spans="1:94" s="5" customFormat="1" ht="17.5">
      <c r="A226" s="99" t="str">
        <f>IF(ISERROR(VALUE(SUBSTITUTE(prevWBS,".",""))),"1.4",IF(ISERROR(FIND("`",SUBSTITUTE(prevWBS,".","`",1))),prevWBS&amp;".1",LEFT(prevWBS,FIND("`",SUBSTITUTE(prevWBS,".","`",1)))&amp;IF(ISERROR(FIND("`",SUBSTITUTE(prevWBS,".","`",2))),VALUE(RIGHT(prevWBS,LEN(prevWBS)-FIND("`",SUBSTITUTE(prevWBS,".","`",1))))+1,VALUE(MID(prevWBS,FIND("`",SUBSTITUTE(prevWBS,".","`",1))+1,(FIND("`",SUBSTITUTE(prevWBS,".","`",2))-FIND("`",SUBSTITUTE(prevWBS,".","`",1))-1)))+1)))</f>
        <v>1.4</v>
      </c>
      <c r="B226" s="120" t="s">
        <v>149</v>
      </c>
      <c r="C226" s="86"/>
      <c r="D226" s="87"/>
      <c r="E226" s="136">
        <v>45741</v>
      </c>
      <c r="F226" s="137">
        <f>IF(ISBLANK(E226)," - ",IF(G226=0,E226,E226+G226-1))</f>
        <v>45741</v>
      </c>
      <c r="G226" s="138">
        <v>1</v>
      </c>
      <c r="H226" s="140">
        <v>0</v>
      </c>
      <c r="I226" s="139">
        <f t="shared" ref="I226:I228" si="99">IF(OR(F226=0,E226=0)," - ",NETWORKDAYS(E226,F226))</f>
        <v>1</v>
      </c>
      <c r="J226" s="90"/>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100"/>
      <c r="BH226" s="85"/>
      <c r="BI226" s="85"/>
      <c r="BJ226" s="85"/>
      <c r="BK226" s="85"/>
      <c r="BL226" s="85"/>
      <c r="BM226" s="85"/>
      <c r="BN226" s="85"/>
      <c r="BO226" s="85"/>
      <c r="BP226" s="85"/>
      <c r="BQ226" s="85"/>
      <c r="BR226" s="85"/>
      <c r="BS226" s="85"/>
      <c r="BT226" s="85"/>
      <c r="BU226" s="100"/>
      <c r="BV226" s="85"/>
      <c r="BW226" s="85"/>
      <c r="BX226" s="85"/>
      <c r="BY226" s="85"/>
      <c r="BZ226" s="85"/>
      <c r="CA226" s="85"/>
      <c r="CB226" s="85"/>
      <c r="CC226" s="85"/>
      <c r="CD226" s="85"/>
      <c r="CE226" s="85"/>
      <c r="CF226" s="85"/>
      <c r="CG226" s="85"/>
      <c r="CH226" s="85"/>
      <c r="CI226" s="100"/>
      <c r="CJ226" s="85"/>
      <c r="CK226" s="85"/>
      <c r="CL226" s="85"/>
      <c r="CM226" s="85"/>
      <c r="CN226" s="85"/>
      <c r="CO226" s="85"/>
      <c r="CP226" s="85"/>
    </row>
    <row r="227" spans="1:94" s="5" customFormat="1" ht="17.5">
      <c r="A227" s="99" t="str">
        <f>IF(ISERROR(VALUE(SUBSTITUTE(prevWBS,".",""))),"1.5",IF(ISERROR(FIND("`",SUBSTITUTE(prevWBS,".","`",1))),prevWBS&amp;".1",LEFT(prevWBS,FIND("`",SUBSTITUTE(prevWBS,".","`",1)))&amp;IF(ISERROR(FIND("`",SUBSTITUTE(prevWBS,".","`",2))),VALUE(RIGHT(prevWBS,LEN(prevWBS)-FIND("`",SUBSTITUTE(prevWBS,".","`",1))))+1,VALUE(MID(prevWBS,FIND("`",SUBSTITUTE(prevWBS,".","`",1))+1,(FIND("`",SUBSTITUTE(prevWBS,".","`",2))-FIND("`",SUBSTITUTE(prevWBS,".","`",1))-1)))+1)))</f>
        <v>1.5</v>
      </c>
      <c r="B227" s="120" t="s">
        <v>166</v>
      </c>
      <c r="C227" s="86"/>
      <c r="D227" s="87"/>
      <c r="E227" s="136">
        <v>45741</v>
      </c>
      <c r="F227" s="137">
        <f>IF(ISBLANK(E227)," - ",IF(G227=0,E227,E227+G227-1))</f>
        <v>45741</v>
      </c>
      <c r="G227" s="138">
        <v>1</v>
      </c>
      <c r="H227" s="140">
        <v>0</v>
      </c>
      <c r="I227" s="139">
        <f t="shared" si="99"/>
        <v>1</v>
      </c>
      <c r="J227" s="90"/>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c r="BG227" s="100"/>
      <c r="BH227" s="85"/>
      <c r="BI227" s="85"/>
      <c r="BJ227" s="85"/>
      <c r="BK227" s="85"/>
      <c r="BL227" s="85"/>
      <c r="BM227" s="85"/>
      <c r="BN227" s="85"/>
      <c r="BO227" s="85"/>
      <c r="BP227" s="85"/>
      <c r="BQ227" s="85"/>
      <c r="BR227" s="85"/>
      <c r="BS227" s="85"/>
      <c r="BT227" s="85"/>
      <c r="BU227" s="100"/>
      <c r="BV227" s="85"/>
      <c r="BW227" s="85"/>
      <c r="BX227" s="85"/>
      <c r="BY227" s="85"/>
      <c r="BZ227" s="85"/>
      <c r="CA227" s="85"/>
      <c r="CB227" s="85"/>
      <c r="CC227" s="85"/>
      <c r="CD227" s="85"/>
      <c r="CE227" s="85"/>
      <c r="CF227" s="85"/>
      <c r="CG227" s="85"/>
      <c r="CH227" s="85"/>
      <c r="CI227" s="100"/>
      <c r="CJ227" s="85"/>
      <c r="CK227" s="85"/>
      <c r="CL227" s="85"/>
      <c r="CM227" s="85"/>
      <c r="CN227" s="85"/>
      <c r="CO227" s="85"/>
      <c r="CP227" s="85"/>
    </row>
    <row r="228" spans="1:94" s="5" customFormat="1" ht="17.5">
      <c r="A228" s="99" t="str">
        <f>IF(ISERROR(VALUE(SUBSTITUTE(prevWBS,".",""))),"1.6",IF(ISERROR(FIND("`",SUBSTITUTE(prevWBS,".","`",1))),prevWBS&amp;".1",LEFT(prevWBS,FIND("`",SUBSTITUTE(prevWBS,".","`",1)))&amp;IF(ISERROR(FIND("`",SUBSTITUTE(prevWBS,".","`",2))),VALUE(RIGHT(prevWBS,LEN(prevWBS)-FIND("`",SUBSTITUTE(prevWBS,".","`",1))))+1,VALUE(MID(prevWBS,FIND("`",SUBSTITUTE(prevWBS,".","`",1))+1,(FIND("`",SUBSTITUTE(prevWBS,".","`",2))-FIND("`",SUBSTITUTE(prevWBS,".","`",1))-1)))+1)))</f>
        <v>1.6</v>
      </c>
      <c r="B228" s="120" t="s">
        <v>167</v>
      </c>
      <c r="C228" s="86"/>
      <c r="D228" s="87"/>
      <c r="E228" s="136">
        <v>45741</v>
      </c>
      <c r="F228" s="137">
        <f>IF(ISBLANK(E228)," - ",IF(G228=0,E228,E228+G228-1))</f>
        <v>45743</v>
      </c>
      <c r="G228" s="138">
        <v>3</v>
      </c>
      <c r="H228" s="140">
        <v>0</v>
      </c>
      <c r="I228" s="139">
        <f t="shared" si="99"/>
        <v>3</v>
      </c>
      <c r="J228" s="90"/>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100"/>
      <c r="BH228" s="85"/>
      <c r="BI228" s="85"/>
      <c r="BJ228" s="85"/>
      <c r="BK228" s="85"/>
      <c r="BL228" s="85"/>
      <c r="BM228" s="85"/>
      <c r="BN228" s="85"/>
      <c r="BO228" s="85"/>
      <c r="BP228" s="85"/>
      <c r="BQ228" s="85"/>
      <c r="BR228" s="85"/>
      <c r="BS228" s="85"/>
      <c r="BT228" s="85"/>
      <c r="BU228" s="100"/>
      <c r="BV228" s="85"/>
      <c r="BW228" s="85"/>
      <c r="BX228" s="85"/>
      <c r="BY228" s="85"/>
      <c r="BZ228" s="85"/>
      <c r="CA228" s="85"/>
      <c r="CB228" s="85"/>
      <c r="CC228" s="85"/>
      <c r="CD228" s="85"/>
      <c r="CE228" s="85"/>
      <c r="CF228" s="85"/>
      <c r="CG228" s="85"/>
      <c r="CH228" s="85"/>
      <c r="CI228" s="100"/>
      <c r="CJ228" s="85"/>
      <c r="CK228" s="85"/>
      <c r="CL228" s="85"/>
      <c r="CM228" s="85"/>
      <c r="CN228" s="85"/>
      <c r="CO228" s="85"/>
      <c r="CP228" s="85"/>
    </row>
    <row r="229" spans="1:94" s="5" customFormat="1" ht="17.5">
      <c r="A229" s="99"/>
      <c r="B229" s="124" t="s">
        <v>152</v>
      </c>
      <c r="C229" s="86"/>
      <c r="D229" s="87"/>
      <c r="E229" s="117"/>
      <c r="F229" s="118"/>
      <c r="G229" s="88"/>
      <c r="H229" s="140">
        <v>0</v>
      </c>
      <c r="I229" s="89"/>
      <c r="J229" s="90"/>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c r="BG229" s="100"/>
      <c r="BH229" s="85"/>
      <c r="BI229" s="85"/>
      <c r="BJ229" s="85"/>
      <c r="BK229" s="85"/>
      <c r="BL229" s="85"/>
      <c r="BM229" s="85"/>
      <c r="BN229" s="85"/>
      <c r="BO229" s="85"/>
      <c r="BP229" s="85"/>
      <c r="BQ229" s="85"/>
      <c r="BR229" s="85"/>
      <c r="BS229" s="85"/>
      <c r="BT229" s="85"/>
      <c r="BU229" s="100"/>
      <c r="BV229" s="85"/>
      <c r="BW229" s="85"/>
      <c r="BX229" s="85"/>
      <c r="BY229" s="85"/>
      <c r="BZ229" s="85"/>
      <c r="CA229" s="85"/>
      <c r="CB229" s="85"/>
      <c r="CC229" s="85"/>
      <c r="CD229" s="85"/>
      <c r="CE229" s="85"/>
      <c r="CF229" s="85"/>
      <c r="CG229" s="85"/>
      <c r="CH229" s="85"/>
      <c r="CI229" s="100"/>
      <c r="CJ229" s="85"/>
      <c r="CK229" s="85"/>
      <c r="CL229" s="85"/>
      <c r="CM229" s="85"/>
      <c r="CN229" s="85"/>
      <c r="CO229" s="85"/>
      <c r="CP229" s="85"/>
    </row>
    <row r="230" spans="1:94" s="5" customFormat="1" ht="17.5">
      <c r="A230" s="99" t="str">
        <f>IF(ISERROR(VALUE(SUBSTITUTE(prevWBS,".",""))),"1.8",IF(ISERROR(FIND("`",SUBSTITUTE(prevWBS,".","`",1))),prevWBS&amp;".1",LEFT(prevWBS,FIND("`",SUBSTITUTE(prevWBS,".","`",1)))&amp;IF(ISERROR(FIND("`",SUBSTITUTE(prevWBS,".","`",2))),VALUE(RIGHT(prevWBS,LEN(prevWBS)-FIND("`",SUBSTITUTE(prevWBS,".","`",1))))+1,VALUE(MID(prevWBS,FIND("`",SUBSTITUTE(prevWBS,".","`",1))+1,(FIND("`",SUBSTITUTE(prevWBS,".","`",2))-FIND("`",SUBSTITUTE(prevWBS,".","`",1))-1)))+1)))</f>
        <v>1.8</v>
      </c>
      <c r="B230" s="120" t="s">
        <v>153</v>
      </c>
      <c r="C230" s="86"/>
      <c r="D230" s="87"/>
      <c r="E230" s="136">
        <v>45749</v>
      </c>
      <c r="F230" s="137">
        <f>IF(ISBLANK(E230)," - ",IF(G230=0,E230,E230+G230-1))</f>
        <v>45751</v>
      </c>
      <c r="G230" s="138">
        <v>3</v>
      </c>
      <c r="H230" s="140">
        <v>0</v>
      </c>
      <c r="I230" s="139">
        <f t="shared" ref="I230:I231" si="100">IF(OR(F230=0,E230=0)," - ",NETWORKDAYS(E230,F230))</f>
        <v>3</v>
      </c>
      <c r="J230" s="90"/>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100"/>
      <c r="BH230" s="85"/>
      <c r="BI230" s="85"/>
      <c r="BJ230" s="85"/>
      <c r="BK230" s="85"/>
      <c r="BL230" s="85"/>
      <c r="BM230" s="85"/>
      <c r="BN230" s="85"/>
      <c r="BO230" s="85"/>
      <c r="BP230" s="85"/>
      <c r="BQ230" s="85"/>
      <c r="BR230" s="85"/>
      <c r="BS230" s="85"/>
      <c r="BT230" s="85"/>
      <c r="BU230" s="100"/>
      <c r="BV230" s="85"/>
      <c r="BW230" s="85"/>
      <c r="BX230" s="85"/>
      <c r="BY230" s="85"/>
      <c r="BZ230" s="85"/>
      <c r="CA230" s="85"/>
      <c r="CB230" s="85"/>
      <c r="CC230" s="85"/>
      <c r="CD230" s="85"/>
      <c r="CE230" s="85"/>
      <c r="CF230" s="85"/>
      <c r="CG230" s="85"/>
      <c r="CH230" s="85"/>
      <c r="CI230" s="100"/>
      <c r="CJ230" s="85"/>
      <c r="CK230" s="85"/>
      <c r="CL230" s="85"/>
      <c r="CM230" s="85"/>
      <c r="CN230" s="85"/>
      <c r="CO230" s="85"/>
      <c r="CP230" s="85"/>
    </row>
    <row r="231" spans="1:94" s="5" customFormat="1" ht="17.5">
      <c r="A231" s="99" t="str">
        <f>IF(ISERROR(VALUE(SUBSTITUTE(prevWBS,".",""))),"1.9",IF(ISERROR(FIND("`",SUBSTITUTE(prevWBS,".","`",1))),prevWBS&amp;".1",LEFT(prevWBS,FIND("`",SUBSTITUTE(prevWBS,".","`",1)))&amp;IF(ISERROR(FIND("`",SUBSTITUTE(prevWBS,".","`",2))),VALUE(RIGHT(prevWBS,LEN(prevWBS)-FIND("`",SUBSTITUTE(prevWBS,".","`",1))))+1,VALUE(MID(prevWBS,FIND("`",SUBSTITUTE(prevWBS,".","`",1))+1,(FIND("`",SUBSTITUTE(prevWBS,".","`",2))-FIND("`",SUBSTITUTE(prevWBS,".","`",1))-1)))+1)))</f>
        <v>1.9</v>
      </c>
      <c r="B231" s="120" t="s">
        <v>155</v>
      </c>
      <c r="C231" s="86"/>
      <c r="D231" s="87"/>
      <c r="E231" s="136">
        <v>45751</v>
      </c>
      <c r="F231" s="137">
        <f t="shared" ref="F231" si="101">IF(ISBLANK(E231)," - ",IF(G231=0,E231,E231+G231-1))</f>
        <v>45753</v>
      </c>
      <c r="G231" s="138">
        <v>3</v>
      </c>
      <c r="H231" s="140">
        <v>0</v>
      </c>
      <c r="I231" s="139">
        <f t="shared" si="100"/>
        <v>1</v>
      </c>
      <c r="J231" s="90"/>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100"/>
      <c r="BH231" s="85"/>
      <c r="BI231" s="85"/>
      <c r="BJ231" s="85"/>
      <c r="BK231" s="85"/>
      <c r="BL231" s="85"/>
      <c r="BM231" s="85"/>
      <c r="BN231" s="85"/>
      <c r="BO231" s="85"/>
      <c r="BP231" s="85"/>
      <c r="BQ231" s="85"/>
      <c r="BR231" s="85"/>
      <c r="BS231" s="85"/>
      <c r="BT231" s="85"/>
      <c r="BU231" s="100"/>
      <c r="BV231" s="85"/>
      <c r="BW231" s="85"/>
      <c r="BX231" s="85"/>
      <c r="BY231" s="85"/>
      <c r="BZ231" s="85"/>
      <c r="CA231" s="85"/>
      <c r="CB231" s="85"/>
      <c r="CC231" s="85"/>
      <c r="CD231" s="85"/>
      <c r="CE231" s="85"/>
      <c r="CF231" s="85"/>
      <c r="CG231" s="85"/>
      <c r="CH231" s="85"/>
      <c r="CI231" s="100"/>
      <c r="CJ231" s="85"/>
      <c r="CK231" s="85"/>
      <c r="CL231" s="85"/>
      <c r="CM231" s="85"/>
      <c r="CN231" s="85"/>
      <c r="CO231" s="85"/>
      <c r="CP231" s="85"/>
    </row>
    <row r="232" spans="1:94" s="5" customFormat="1" ht="17.5">
      <c r="A232" s="99"/>
      <c r="B232" s="120" t="s">
        <v>168</v>
      </c>
      <c r="C232" s="86"/>
      <c r="D232" s="87"/>
      <c r="E232" s="136"/>
      <c r="F232" s="137"/>
      <c r="G232" s="138"/>
      <c r="H232" s="140">
        <v>0</v>
      </c>
      <c r="I232" s="139"/>
      <c r="J232" s="90"/>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100"/>
      <c r="BH232" s="85"/>
      <c r="BI232" s="85"/>
      <c r="BJ232" s="85"/>
      <c r="BK232" s="85"/>
      <c r="BL232" s="85"/>
      <c r="BM232" s="85"/>
      <c r="BN232" s="85"/>
      <c r="BO232" s="85"/>
      <c r="BP232" s="85"/>
      <c r="BQ232" s="85"/>
      <c r="BR232" s="85"/>
      <c r="BS232" s="85"/>
      <c r="BT232" s="85"/>
      <c r="BU232" s="100"/>
      <c r="BV232" s="85"/>
      <c r="BW232" s="85"/>
      <c r="BX232" s="85"/>
      <c r="BY232" s="85"/>
      <c r="BZ232" s="85"/>
      <c r="CA232" s="85"/>
      <c r="CB232" s="85"/>
      <c r="CC232" s="85"/>
      <c r="CD232" s="85"/>
      <c r="CE232" s="85"/>
      <c r="CF232" s="85"/>
      <c r="CG232" s="85"/>
      <c r="CH232" s="85"/>
      <c r="CI232" s="100"/>
      <c r="CJ232" s="85"/>
      <c r="CK232" s="85"/>
      <c r="CL232" s="85"/>
      <c r="CM232" s="85"/>
      <c r="CN232" s="85"/>
      <c r="CO232" s="85"/>
      <c r="CP232" s="85"/>
    </row>
    <row r="233" spans="1:94" s="5" customFormat="1" ht="17.5">
      <c r="A233"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233" s="120" t="s">
        <v>174</v>
      </c>
      <c r="C233" s="86"/>
      <c r="D233" s="87"/>
      <c r="E233" s="136"/>
      <c r="F233" s="137"/>
      <c r="G233" s="138"/>
      <c r="H233" s="140">
        <v>0</v>
      </c>
      <c r="I233" s="139"/>
      <c r="J233" s="90"/>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c r="BG233" s="100"/>
      <c r="BH233" s="85"/>
      <c r="BI233" s="85"/>
      <c r="BJ233" s="85"/>
      <c r="BK233" s="85"/>
      <c r="BL233" s="85"/>
      <c r="BM233" s="85"/>
      <c r="BN233" s="85"/>
      <c r="BO233" s="85"/>
      <c r="BP233" s="85"/>
      <c r="BQ233" s="85"/>
      <c r="BR233" s="85"/>
      <c r="BS233" s="85"/>
      <c r="BT233" s="85"/>
      <c r="BU233" s="100"/>
      <c r="BV233" s="85"/>
      <c r="BW233" s="85"/>
      <c r="BX233" s="85"/>
      <c r="BY233" s="85"/>
      <c r="BZ233" s="85"/>
      <c r="CA233" s="85"/>
      <c r="CB233" s="85"/>
      <c r="CC233" s="85"/>
      <c r="CD233" s="85"/>
      <c r="CE233" s="85"/>
      <c r="CF233" s="85"/>
      <c r="CG233" s="85"/>
      <c r="CH233" s="85"/>
      <c r="CI233" s="100"/>
      <c r="CJ233" s="85"/>
      <c r="CK233" s="85"/>
      <c r="CL233" s="85"/>
      <c r="CM233" s="85"/>
      <c r="CN233" s="85"/>
      <c r="CO233" s="85"/>
      <c r="CP233" s="85"/>
    </row>
    <row r="234" spans="1:94" s="5" customFormat="1" ht="17.5">
      <c r="A234"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234" s="120" t="s">
        <v>170</v>
      </c>
      <c r="C234" s="86"/>
      <c r="D234" s="87"/>
      <c r="E234" s="136"/>
      <c r="F234" s="137"/>
      <c r="G234" s="138"/>
      <c r="H234" s="140">
        <v>0</v>
      </c>
      <c r="I234" s="139"/>
      <c r="J234" s="90"/>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c r="BD234" s="85"/>
      <c r="BE234" s="85"/>
      <c r="BF234" s="85"/>
      <c r="BG234" s="100"/>
      <c r="BH234" s="85"/>
      <c r="BI234" s="85"/>
      <c r="BJ234" s="85"/>
      <c r="BK234" s="85"/>
      <c r="BL234" s="85"/>
      <c r="BM234" s="85"/>
      <c r="BN234" s="85"/>
      <c r="BO234" s="85"/>
      <c r="BP234" s="85"/>
      <c r="BQ234" s="85"/>
      <c r="BR234" s="85"/>
      <c r="BS234" s="85"/>
      <c r="BT234" s="85"/>
      <c r="BU234" s="100"/>
      <c r="BV234" s="85"/>
      <c r="BW234" s="85"/>
      <c r="BX234" s="85"/>
      <c r="BY234" s="85"/>
      <c r="BZ234" s="85"/>
      <c r="CA234" s="85"/>
      <c r="CB234" s="85"/>
      <c r="CC234" s="85"/>
      <c r="CD234" s="85"/>
      <c r="CE234" s="85"/>
      <c r="CF234" s="85"/>
      <c r="CG234" s="85"/>
      <c r="CH234" s="85"/>
      <c r="CI234" s="100"/>
      <c r="CJ234" s="85"/>
      <c r="CK234" s="85"/>
      <c r="CL234" s="85"/>
      <c r="CM234" s="85"/>
      <c r="CN234" s="85"/>
      <c r="CO234" s="85"/>
      <c r="CP234" s="85"/>
    </row>
    <row r="235" spans="1:94" s="5" customFormat="1" ht="17.5">
      <c r="A235"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235" s="120" t="s">
        <v>171</v>
      </c>
      <c r="C235" s="86"/>
      <c r="D235" s="87"/>
      <c r="E235" s="136"/>
      <c r="F235" s="137"/>
      <c r="G235" s="138"/>
      <c r="H235" s="140">
        <v>0</v>
      </c>
      <c r="I235" s="139"/>
      <c r="J235" s="90"/>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c r="BE235" s="85"/>
      <c r="BF235" s="85"/>
      <c r="BG235" s="100"/>
      <c r="BH235" s="85"/>
      <c r="BI235" s="85"/>
      <c r="BJ235" s="85"/>
      <c r="BK235" s="85"/>
      <c r="BL235" s="85"/>
      <c r="BM235" s="85"/>
      <c r="BN235" s="85"/>
      <c r="BO235" s="85"/>
      <c r="BP235" s="85"/>
      <c r="BQ235" s="85"/>
      <c r="BR235" s="85"/>
      <c r="BS235" s="85"/>
      <c r="BT235" s="85"/>
      <c r="BU235" s="100"/>
      <c r="BV235" s="85"/>
      <c r="BW235" s="85"/>
      <c r="BX235" s="85"/>
      <c r="BY235" s="85"/>
      <c r="BZ235" s="85"/>
      <c r="CA235" s="85"/>
      <c r="CB235" s="85"/>
      <c r="CC235" s="85"/>
      <c r="CD235" s="85"/>
      <c r="CE235" s="85"/>
      <c r="CF235" s="85"/>
      <c r="CG235" s="85"/>
      <c r="CH235" s="85"/>
      <c r="CI235" s="100"/>
      <c r="CJ235" s="85"/>
      <c r="CK235" s="85"/>
      <c r="CL235" s="85"/>
      <c r="CM235" s="85"/>
      <c r="CN235" s="85"/>
      <c r="CO235" s="85"/>
      <c r="CP235" s="85"/>
    </row>
    <row r="236" spans="1:94" s="5" customFormat="1" ht="17.5">
      <c r="A236" s="99"/>
      <c r="B236" s="124" t="s">
        <v>156</v>
      </c>
      <c r="C236" s="86"/>
      <c r="D236" s="87"/>
      <c r="E236" s="117"/>
      <c r="F236" s="118"/>
      <c r="G236" s="88"/>
      <c r="H236" s="140">
        <v>0</v>
      </c>
      <c r="I236" s="89"/>
      <c r="J236" s="90"/>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100"/>
      <c r="BH236" s="85"/>
      <c r="BI236" s="85"/>
      <c r="BJ236" s="85"/>
      <c r="BK236" s="85"/>
      <c r="BL236" s="85"/>
      <c r="BM236" s="85"/>
      <c r="BN236" s="85"/>
      <c r="BO236" s="85"/>
      <c r="BP236" s="85"/>
      <c r="BQ236" s="85"/>
      <c r="BR236" s="85"/>
      <c r="BS236" s="85"/>
      <c r="BT236" s="85"/>
      <c r="BU236" s="100"/>
      <c r="BV236" s="85"/>
      <c r="BW236" s="85"/>
      <c r="BX236" s="85"/>
      <c r="BY236" s="85"/>
      <c r="BZ236" s="85"/>
      <c r="CA236" s="85"/>
      <c r="CB236" s="85"/>
      <c r="CC236" s="85"/>
      <c r="CD236" s="85"/>
      <c r="CE236" s="85"/>
      <c r="CF236" s="85"/>
      <c r="CG236" s="85"/>
      <c r="CH236" s="85"/>
      <c r="CI236" s="100"/>
      <c r="CJ236" s="85"/>
      <c r="CK236" s="85"/>
      <c r="CL236" s="85"/>
      <c r="CM236" s="85"/>
      <c r="CN236" s="85"/>
      <c r="CO236" s="85"/>
      <c r="CP236" s="85"/>
    </row>
    <row r="237" spans="1:94" s="5" customFormat="1" ht="17.5">
      <c r="A237" s="99" t="str">
        <f>IF(ISERROR(VALUE(SUBSTITUTE(prevWBS,".",""))),"1.10",IF(ISERROR(FIND("`",SUBSTITUTE(prevWBS,".","`",1))),prevWBS&amp;".1",LEFT(prevWBS,FIND("`",SUBSTITUTE(prevWBS,".","`",1)))&amp;IF(ISERROR(FIND("`",SUBSTITUTE(prevWBS,".","`",2))),VALUE(RIGHT(prevWBS,LEN(prevWBS)-FIND("`",SUBSTITUTE(prevWBS,".","`",1))))+1,VALUE(MID(prevWBS,FIND("`",SUBSTITUTE(prevWBS,".","`",1))+1,(FIND("`",SUBSTITUTE(prevWBS,".","`",2))-FIND("`",SUBSTITUTE(prevWBS,".","`",1))-1)))+1)))</f>
        <v>1.10</v>
      </c>
      <c r="B237" s="120" t="s">
        <v>157</v>
      </c>
      <c r="C237" s="86"/>
      <c r="D237" s="87"/>
      <c r="E237" s="136">
        <v>45746</v>
      </c>
      <c r="F237" s="137">
        <f>IF(ISBLANK(E237)," - ",IF(G237=0,E237,E237+G237-1))</f>
        <v>45748</v>
      </c>
      <c r="G237" s="138">
        <v>3</v>
      </c>
      <c r="H237" s="140">
        <v>0</v>
      </c>
      <c r="I237" s="139">
        <f t="shared" ref="I237:I239" si="102">IF(OR(F237=0,E237=0)," - ",NETWORKDAYS(E237,F237))</f>
        <v>2</v>
      </c>
      <c r="J237" s="90"/>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5"/>
      <c r="BE237" s="85"/>
      <c r="BF237" s="85"/>
      <c r="BG237" s="100"/>
      <c r="BH237" s="85"/>
      <c r="BI237" s="85"/>
      <c r="BJ237" s="85"/>
      <c r="BK237" s="85"/>
      <c r="BL237" s="85"/>
      <c r="BM237" s="85"/>
      <c r="BN237" s="85"/>
      <c r="BO237" s="85"/>
      <c r="BP237" s="85"/>
      <c r="BQ237" s="85"/>
      <c r="BR237" s="85"/>
      <c r="BS237" s="85"/>
      <c r="BT237" s="85"/>
      <c r="BU237" s="100"/>
      <c r="BV237" s="85"/>
      <c r="BW237" s="85"/>
      <c r="BX237" s="85"/>
      <c r="BY237" s="85"/>
      <c r="BZ237" s="85"/>
      <c r="CA237" s="85"/>
      <c r="CB237" s="85"/>
      <c r="CC237" s="85"/>
      <c r="CD237" s="85"/>
      <c r="CE237" s="85"/>
      <c r="CF237" s="85"/>
      <c r="CG237" s="85"/>
      <c r="CH237" s="85"/>
      <c r="CI237" s="100"/>
      <c r="CJ237" s="85"/>
      <c r="CK237" s="85"/>
      <c r="CL237" s="85"/>
      <c r="CM237" s="85"/>
      <c r="CN237" s="85"/>
      <c r="CO237" s="85"/>
      <c r="CP237" s="85"/>
    </row>
    <row r="238" spans="1:94" s="5" customFormat="1" ht="17.5">
      <c r="A238" s="99" t="str">
        <f>IF(ISERROR(VALUE(SUBSTITUTE(prevWBS,".",""))),"1.11",IF(ISERROR(FIND("`",SUBSTITUTE(prevWBS,".","`",1))),prevWBS&amp;".1",LEFT(prevWBS,FIND("`",SUBSTITUTE(prevWBS,".","`",1)))&amp;IF(ISERROR(FIND("`",SUBSTITUTE(prevWBS,".","`",2))),VALUE(RIGHT(prevWBS,LEN(prevWBS)-FIND("`",SUBSTITUTE(prevWBS,".","`",1))))+1,VALUE(MID(prevWBS,FIND("`",SUBSTITUTE(prevWBS,".","`",1))+1,(FIND("`",SUBSTITUTE(prevWBS,".","`",2))-FIND("`",SUBSTITUTE(prevWBS,".","`",1))-1)))+1)))</f>
        <v>1.11</v>
      </c>
      <c r="B238" s="120" t="s">
        <v>172</v>
      </c>
      <c r="C238" s="86"/>
      <c r="D238" s="87"/>
      <c r="E238" s="136">
        <v>45749</v>
      </c>
      <c r="F238" s="137">
        <f>IF(ISBLANK(E238)," - ",IF(G238=0,E238,E238+G238-1))</f>
        <v>45750</v>
      </c>
      <c r="G238" s="138">
        <v>2</v>
      </c>
      <c r="H238" s="140">
        <v>0</v>
      </c>
      <c r="I238" s="139">
        <f t="shared" si="102"/>
        <v>2</v>
      </c>
      <c r="J238" s="90"/>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100"/>
      <c r="BH238" s="85"/>
      <c r="BI238" s="85"/>
      <c r="BJ238" s="85"/>
      <c r="BK238" s="85"/>
      <c r="BL238" s="85"/>
      <c r="BM238" s="85"/>
      <c r="BN238" s="85"/>
      <c r="BO238" s="85"/>
      <c r="BP238" s="85"/>
      <c r="BQ238" s="85"/>
      <c r="BR238" s="85"/>
      <c r="BS238" s="85"/>
      <c r="BT238" s="85"/>
      <c r="BU238" s="100"/>
      <c r="BV238" s="85"/>
      <c r="BW238" s="85"/>
      <c r="BX238" s="85"/>
      <c r="BY238" s="85"/>
      <c r="BZ238" s="85"/>
      <c r="CA238" s="85"/>
      <c r="CB238" s="85"/>
      <c r="CC238" s="85"/>
      <c r="CD238" s="85"/>
      <c r="CE238" s="85"/>
      <c r="CF238" s="85"/>
      <c r="CG238" s="85"/>
      <c r="CH238" s="85"/>
      <c r="CI238" s="100"/>
      <c r="CJ238" s="85"/>
      <c r="CK238" s="85"/>
      <c r="CL238" s="85"/>
      <c r="CM238" s="85"/>
      <c r="CN238" s="85"/>
      <c r="CO238" s="85"/>
      <c r="CP238" s="85"/>
    </row>
    <row r="239" spans="1:94" s="5" customFormat="1" ht="17.5">
      <c r="A239" s="99" t="str">
        <f>IF(ISERROR(VALUE(SUBSTITUTE(prevWBS,".",""))),"1.12",IF(ISERROR(FIND("`",SUBSTITUTE(prevWBS,".","`",1))),prevWBS&amp;".1",LEFT(prevWBS,FIND("`",SUBSTITUTE(prevWBS,".","`",1)))&amp;IF(ISERROR(FIND("`",SUBSTITUTE(prevWBS,".","`",2))),VALUE(RIGHT(prevWBS,LEN(prevWBS)-FIND("`",SUBSTITUTE(prevWBS,".","`",1))))+1,VALUE(MID(prevWBS,FIND("`",SUBSTITUTE(prevWBS,".","`",1))+1,(FIND("`",SUBSTITUTE(prevWBS,".","`",2))-FIND("`",SUBSTITUTE(prevWBS,".","`",1))-1)))+1)))</f>
        <v>1.12</v>
      </c>
      <c r="B239" s="120" t="s">
        <v>159</v>
      </c>
      <c r="C239" s="86"/>
      <c r="D239" s="87"/>
      <c r="E239" s="136">
        <v>45750</v>
      </c>
      <c r="F239" s="137">
        <f>IF(ISBLANK(E239)," - ",IF(G239=0,E239,E239+G239-1))</f>
        <v>45750</v>
      </c>
      <c r="G239" s="138">
        <v>1</v>
      </c>
      <c r="H239" s="140">
        <v>0</v>
      </c>
      <c r="I239" s="139">
        <f t="shared" si="102"/>
        <v>1</v>
      </c>
      <c r="J239" s="90"/>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100"/>
      <c r="BH239" s="85"/>
      <c r="BI239" s="85"/>
      <c r="BJ239" s="85"/>
      <c r="BK239" s="85"/>
      <c r="BL239" s="85"/>
      <c r="BM239" s="85"/>
      <c r="BN239" s="85"/>
      <c r="BO239" s="85"/>
      <c r="BP239" s="85"/>
      <c r="BQ239" s="85"/>
      <c r="BR239" s="85"/>
      <c r="BS239" s="85"/>
      <c r="BT239" s="85"/>
      <c r="BU239" s="100"/>
      <c r="BV239" s="85"/>
      <c r="BW239" s="85"/>
      <c r="BX239" s="85"/>
      <c r="BY239" s="85"/>
      <c r="BZ239" s="85"/>
      <c r="CA239" s="85"/>
      <c r="CB239" s="85"/>
      <c r="CC239" s="85"/>
      <c r="CD239" s="85"/>
      <c r="CE239" s="85"/>
      <c r="CF239" s="85"/>
      <c r="CG239" s="85"/>
      <c r="CH239" s="85"/>
      <c r="CI239" s="100"/>
      <c r="CJ239" s="85"/>
      <c r="CK239" s="85"/>
      <c r="CL239" s="85"/>
      <c r="CM239" s="85"/>
      <c r="CN239" s="85"/>
      <c r="CO239" s="85"/>
      <c r="CP239" s="85"/>
    </row>
    <row r="240" spans="1:94" s="5" customFormat="1" ht="17.5">
      <c r="A240" s="99"/>
      <c r="B240" s="124" t="s">
        <v>160</v>
      </c>
      <c r="C240" s="86"/>
      <c r="D240" s="87"/>
      <c r="E240" s="117"/>
      <c r="F240" s="118"/>
      <c r="G240" s="88"/>
      <c r="H240" s="140">
        <v>0</v>
      </c>
      <c r="I240" s="89"/>
      <c r="J240" s="90"/>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100"/>
      <c r="BH240" s="85"/>
      <c r="BI240" s="85"/>
      <c r="BJ240" s="85"/>
      <c r="BK240" s="85"/>
      <c r="BL240" s="85"/>
      <c r="BM240" s="85"/>
      <c r="BN240" s="85"/>
      <c r="BO240" s="85"/>
      <c r="BP240" s="85"/>
      <c r="BQ240" s="85"/>
      <c r="BR240" s="85"/>
      <c r="BS240" s="85"/>
      <c r="BT240" s="85"/>
      <c r="BU240" s="100"/>
      <c r="BV240" s="85"/>
      <c r="BW240" s="85"/>
      <c r="BX240" s="85"/>
      <c r="BY240" s="85"/>
      <c r="BZ240" s="85"/>
      <c r="CA240" s="85"/>
      <c r="CB240" s="85"/>
      <c r="CC240" s="85"/>
      <c r="CD240" s="85"/>
      <c r="CE240" s="85"/>
      <c r="CF240" s="85"/>
      <c r="CG240" s="85"/>
      <c r="CH240" s="85"/>
      <c r="CI240" s="100"/>
      <c r="CJ240" s="85"/>
      <c r="CK240" s="85"/>
      <c r="CL240" s="85"/>
      <c r="CM240" s="85"/>
      <c r="CN240" s="85"/>
      <c r="CO240" s="85"/>
      <c r="CP240" s="85"/>
    </row>
    <row r="241" spans="1:94" s="5" customFormat="1" ht="17.5">
      <c r="A241" s="99" t="str">
        <f>IF(ISERROR(VALUE(SUBSTITUTE(prevWBS,".",""))),"1.13",IF(ISERROR(FIND("`",SUBSTITUTE(prevWBS,".","`",1))),prevWBS&amp;".1",LEFT(prevWBS,FIND("`",SUBSTITUTE(prevWBS,".","`",1)))&amp;IF(ISERROR(FIND("`",SUBSTITUTE(prevWBS,".","`",2))),VALUE(RIGHT(prevWBS,LEN(prevWBS)-FIND("`",SUBSTITUTE(prevWBS,".","`",1))))+1,VALUE(MID(prevWBS,FIND("`",SUBSTITUTE(prevWBS,".","`",1))+1,(FIND("`",SUBSTITUTE(prevWBS,".","`",2))-FIND("`",SUBSTITUTE(prevWBS,".","`",1))-1)))+1)))</f>
        <v>1.13</v>
      </c>
      <c r="B241" s="120" t="s">
        <v>161</v>
      </c>
      <c r="C241" s="86"/>
      <c r="D241" s="87"/>
      <c r="E241" s="136">
        <v>45752</v>
      </c>
      <c r="F241" s="137">
        <f t="shared" ref="F241:F242" si="103">IF(ISBLANK(E241)," - ",IF(G241=0,E241,E241+G241-1))</f>
        <v>45752</v>
      </c>
      <c r="G241" s="138">
        <v>1</v>
      </c>
      <c r="H241" s="140">
        <v>0</v>
      </c>
      <c r="I241" s="139">
        <f t="shared" ref="I241:I242" si="104">IF(OR(F241=0,E241=0)," - ",NETWORKDAYS(E241,F241))</f>
        <v>0</v>
      </c>
      <c r="J241" s="90"/>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100"/>
      <c r="BH241" s="85"/>
      <c r="BI241" s="85"/>
      <c r="BJ241" s="85"/>
      <c r="BK241" s="85"/>
      <c r="BL241" s="85"/>
      <c r="BM241" s="85"/>
      <c r="BN241" s="85"/>
      <c r="BO241" s="85"/>
      <c r="BP241" s="85"/>
      <c r="BQ241" s="85"/>
      <c r="BR241" s="85"/>
      <c r="BS241" s="85"/>
      <c r="BT241" s="85"/>
      <c r="BU241" s="100"/>
      <c r="BV241" s="85"/>
      <c r="BW241" s="85"/>
      <c r="BX241" s="85"/>
      <c r="BY241" s="85"/>
      <c r="BZ241" s="85"/>
      <c r="CA241" s="85"/>
      <c r="CB241" s="85"/>
      <c r="CC241" s="85"/>
      <c r="CD241" s="85"/>
      <c r="CE241" s="85"/>
      <c r="CF241" s="85"/>
      <c r="CG241" s="85"/>
      <c r="CH241" s="85"/>
      <c r="CI241" s="100"/>
      <c r="CJ241" s="85"/>
      <c r="CK241" s="85"/>
      <c r="CL241" s="85"/>
      <c r="CM241" s="85"/>
      <c r="CN241" s="85"/>
      <c r="CO241" s="85"/>
      <c r="CP241" s="85"/>
    </row>
    <row r="242" spans="1:94" s="5" customFormat="1" ht="17.5">
      <c r="A242" s="99" t="str">
        <f>IF(ISERROR(VALUE(SUBSTITUTE(prevWBS,".",""))),"1.14",IF(ISERROR(FIND("`",SUBSTITUTE(prevWBS,".","`",1))),prevWBS&amp;".1",LEFT(prevWBS,FIND("`",SUBSTITUTE(prevWBS,".","`",1)))&amp;IF(ISERROR(FIND("`",SUBSTITUTE(prevWBS,".","`",2))),VALUE(RIGHT(prevWBS,LEN(prevWBS)-FIND("`",SUBSTITUTE(prevWBS,".","`",1))))+1,VALUE(MID(prevWBS,FIND("`",SUBSTITUTE(prevWBS,".","`",1))+1,(FIND("`",SUBSTITUTE(prevWBS,".","`",2))-FIND("`",SUBSTITUTE(prevWBS,".","`",1))-1)))+1)))</f>
        <v>1.14</v>
      </c>
      <c r="B242" s="120" t="s">
        <v>162</v>
      </c>
      <c r="C242" s="86"/>
      <c r="D242" s="87"/>
      <c r="E242" s="136">
        <v>45753</v>
      </c>
      <c r="F242" s="137">
        <f t="shared" si="103"/>
        <v>45753</v>
      </c>
      <c r="G242" s="138">
        <v>1</v>
      </c>
      <c r="H242" s="140">
        <v>0</v>
      </c>
      <c r="I242" s="139">
        <f t="shared" si="104"/>
        <v>0</v>
      </c>
      <c r="J242" s="90"/>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100"/>
      <c r="BH242" s="85"/>
      <c r="BI242" s="85"/>
      <c r="BJ242" s="85"/>
      <c r="BK242" s="85"/>
      <c r="BL242" s="85"/>
      <c r="BM242" s="85"/>
      <c r="BN242" s="85"/>
      <c r="BO242" s="85"/>
      <c r="BP242" s="85"/>
      <c r="BQ242" s="85"/>
      <c r="BR242" s="85"/>
      <c r="BS242" s="85"/>
      <c r="BT242" s="85"/>
      <c r="BU242" s="100"/>
      <c r="BV242" s="85"/>
      <c r="BW242" s="85"/>
      <c r="BX242" s="85"/>
      <c r="BY242" s="85"/>
      <c r="BZ242" s="85"/>
      <c r="CA242" s="85"/>
      <c r="CB242" s="85"/>
      <c r="CC242" s="85"/>
      <c r="CD242" s="85"/>
      <c r="CE242" s="85"/>
      <c r="CF242" s="85"/>
      <c r="CG242" s="85"/>
      <c r="CH242" s="85"/>
      <c r="CI242" s="100"/>
      <c r="CJ242" s="85"/>
      <c r="CK242" s="85"/>
      <c r="CL242" s="85"/>
      <c r="CM242" s="85"/>
      <c r="CN242" s="85"/>
      <c r="CO242" s="85"/>
      <c r="CP242" s="85"/>
    </row>
    <row r="243" spans="1:94" s="5" customFormat="1" ht="17.5">
      <c r="A243" s="99"/>
      <c r="B243" s="120"/>
      <c r="C243" s="86"/>
      <c r="D243" s="87"/>
      <c r="E243" s="117"/>
      <c r="F243" s="118"/>
      <c r="G243" s="88"/>
      <c r="H243" s="140">
        <v>0</v>
      </c>
      <c r="I243" s="89"/>
      <c r="J243" s="90"/>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100"/>
      <c r="BH243" s="85"/>
      <c r="BI243" s="85"/>
      <c r="BJ243" s="85"/>
      <c r="BK243" s="85"/>
      <c r="BL243" s="85"/>
      <c r="BM243" s="85"/>
      <c r="BN243" s="85"/>
      <c r="BO243" s="85"/>
      <c r="BP243" s="85"/>
      <c r="BQ243" s="85"/>
      <c r="BR243" s="85"/>
      <c r="BS243" s="85"/>
      <c r="BT243" s="85"/>
      <c r="BU243" s="100"/>
      <c r="BV243" s="85"/>
      <c r="BW243" s="85"/>
      <c r="BX243" s="85"/>
      <c r="BY243" s="85"/>
      <c r="BZ243" s="85"/>
      <c r="CA243" s="85"/>
      <c r="CB243" s="85"/>
      <c r="CC243" s="85"/>
      <c r="CD243" s="85"/>
      <c r="CE243" s="85"/>
      <c r="CF243" s="85"/>
      <c r="CG243" s="85"/>
      <c r="CH243" s="85"/>
      <c r="CI243" s="100"/>
      <c r="CJ243" s="85"/>
      <c r="CK243" s="85"/>
      <c r="CL243" s="85"/>
      <c r="CM243" s="85"/>
      <c r="CN243" s="85"/>
      <c r="CO243" s="85"/>
      <c r="CP243" s="85"/>
    </row>
  </sheetData>
  <mergeCells count="26">
    <mergeCell ref="AF4:AL4"/>
    <mergeCell ref="AM4:AS4"/>
    <mergeCell ref="AT4:AZ4"/>
    <mergeCell ref="BA4:BG4"/>
    <mergeCell ref="C5:E5"/>
    <mergeCell ref="K5:Q5"/>
    <mergeCell ref="R5:X5"/>
    <mergeCell ref="Y5:AE5"/>
    <mergeCell ref="AF5:AL5"/>
    <mergeCell ref="AM5:AS5"/>
    <mergeCell ref="AT5:AZ5"/>
    <mergeCell ref="BA5:BG5"/>
    <mergeCell ref="C4:E4"/>
    <mergeCell ref="K4:Q4"/>
    <mergeCell ref="R4:X4"/>
    <mergeCell ref="Y4:AE4"/>
    <mergeCell ref="BH4:BN4"/>
    <mergeCell ref="BO4:BU4"/>
    <mergeCell ref="BH5:BN5"/>
    <mergeCell ref="BO5:BU5"/>
    <mergeCell ref="BV4:CB4"/>
    <mergeCell ref="CC4:CI4"/>
    <mergeCell ref="CJ4:CP4"/>
    <mergeCell ref="BV5:CB5"/>
    <mergeCell ref="CC5:CI5"/>
    <mergeCell ref="CJ5:CP5"/>
  </mergeCells>
  <conditionalFormatting sqref="J222:J243 J198:J220 H8:H243">
    <cfRule type="dataBar" priority="110">
      <dataBar>
        <cfvo type="num" val="0"/>
        <cfvo type="num" val="1"/>
        <color rgb="FFA6A6A6"/>
      </dataBar>
    </cfRule>
  </conditionalFormatting>
  <conditionalFormatting sqref="K6:CP243">
    <cfRule type="expression" dxfId="3" priority="109">
      <formula>K$6=TODAY()</formula>
    </cfRule>
  </conditionalFormatting>
  <conditionalFormatting sqref="K6:CP7">
    <cfRule type="expression" dxfId="2" priority="108">
      <formula>K$6=TODAY()</formula>
    </cfRule>
  </conditionalFormatting>
  <conditionalFormatting sqref="K8:CP243">
    <cfRule type="expression" dxfId="1" priority="106">
      <formula>AND($E8&lt;=K$6,ROUNDDOWN(($F8-$E8+1)*$H8,0)+$E8-1&gt;=K$6)</formula>
    </cfRule>
    <cfRule type="expression" dxfId="0" priority="107">
      <formula>AND(NOT(ISBLANK($E8)),$E8&lt;=K$6,$F8&gt;=K$6)</formula>
    </cfRule>
  </conditionalFormatting>
  <dataValidations disablePrompts="1" count="1">
    <dataValidation allowBlank="1" showInputMessage="1" promptTitle="Display Week" prompt="Enter the week number to display first in the Gantt Chart. The weeks are numbered starting from the week containing the Project Start Date." sqref="H4">
      <formula1>0</formula1>
      <formula2>0</formula2>
    </dataValidation>
  </dataValidations>
  <pageMargins left="0.25" right="0.25" top="0.5" bottom="0.5" header="0.511811023622047" footer="0.511811023622047"/>
  <pageSetup fitToHeight="0"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dimension ref="C9:C20"/>
  <sheetViews>
    <sheetView workbookViewId="0">
      <selection activeCell="C14" sqref="C14"/>
    </sheetView>
  </sheetViews>
  <sheetFormatPr defaultRowHeight="12.5"/>
  <cols>
    <col min="3" max="3" width="55.90625" customWidth="1"/>
  </cols>
  <sheetData>
    <row r="9" spans="3:3">
      <c r="C9" s="111"/>
    </row>
    <row r="10" spans="3:3">
      <c r="C10" s="111"/>
    </row>
    <row r="11" spans="3:3">
      <c r="C11" s="111"/>
    </row>
    <row r="14" spans="3:3">
      <c r="C14" s="111"/>
    </row>
    <row r="15" spans="3:3">
      <c r="C15" s="111"/>
    </row>
    <row r="16" spans="3:3">
      <c r="C16" s="111"/>
    </row>
    <row r="17" spans="3:3">
      <c r="C17" s="111"/>
    </row>
    <row r="18" spans="3:3">
      <c r="C18" s="111"/>
    </row>
    <row r="19" spans="3:3">
      <c r="C19" s="111"/>
    </row>
    <row r="20" spans="3:3">
      <c r="C20" s="11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1:E38"/>
  <sheetViews>
    <sheetView workbookViewId="0">
      <selection activeCell="G16" sqref="G16"/>
    </sheetView>
  </sheetViews>
  <sheetFormatPr defaultRowHeight="12.5"/>
  <cols>
    <col min="3" max="3" width="20" customWidth="1"/>
    <col min="4" max="5" width="30.36328125" customWidth="1"/>
  </cols>
  <sheetData>
    <row r="1" spans="2:5" ht="13" thickBot="1"/>
    <row r="2" spans="2:5" ht="15.5">
      <c r="B2" s="148"/>
      <c r="C2" s="149"/>
      <c r="D2" s="150" t="s">
        <v>181</v>
      </c>
      <c r="E2" s="151"/>
    </row>
    <row r="3" spans="2:5" ht="15.5">
      <c r="B3" s="152"/>
      <c r="C3" s="142" t="s">
        <v>180</v>
      </c>
      <c r="D3" s="142" t="s">
        <v>187</v>
      </c>
      <c r="E3" s="153" t="s">
        <v>188</v>
      </c>
    </row>
    <row r="4" spans="2:5">
      <c r="B4" s="154">
        <v>1</v>
      </c>
      <c r="C4" s="143" t="s">
        <v>179</v>
      </c>
      <c r="D4" s="144" t="s">
        <v>183</v>
      </c>
      <c r="E4" s="155" t="s">
        <v>184</v>
      </c>
    </row>
    <row r="5" spans="2:5">
      <c r="B5" s="154"/>
      <c r="C5" s="143"/>
      <c r="D5" s="145" t="s">
        <v>197</v>
      </c>
      <c r="E5" s="155" t="s">
        <v>185</v>
      </c>
    </row>
    <row r="6" spans="2:5">
      <c r="B6" s="154"/>
      <c r="C6" s="143"/>
      <c r="D6" s="144"/>
      <c r="E6" s="155" t="s">
        <v>189</v>
      </c>
    </row>
    <row r="7" spans="2:5">
      <c r="B7" s="154">
        <v>2</v>
      </c>
      <c r="C7" s="143" t="s">
        <v>182</v>
      </c>
      <c r="D7" s="144" t="s">
        <v>183</v>
      </c>
      <c r="E7" s="155" t="s">
        <v>186</v>
      </c>
    </row>
    <row r="8" spans="2:5">
      <c r="B8" s="154"/>
      <c r="C8" s="143"/>
      <c r="D8" s="145" t="s">
        <v>197</v>
      </c>
      <c r="E8" s="156"/>
    </row>
    <row r="9" spans="2:5">
      <c r="B9" s="154"/>
      <c r="C9" s="143"/>
      <c r="D9" s="144" t="s">
        <v>192</v>
      </c>
      <c r="E9" s="157"/>
    </row>
    <row r="10" spans="2:5">
      <c r="B10" s="154">
        <v>3</v>
      </c>
      <c r="C10" s="146" t="s">
        <v>190</v>
      </c>
      <c r="D10" s="144" t="s">
        <v>183</v>
      </c>
      <c r="E10" s="155" t="s">
        <v>184</v>
      </c>
    </row>
    <row r="11" spans="2:5">
      <c r="B11" s="154"/>
      <c r="C11" s="146"/>
      <c r="D11" s="145" t="s">
        <v>197</v>
      </c>
      <c r="E11" s="155" t="s">
        <v>186</v>
      </c>
    </row>
    <row r="12" spans="2:5">
      <c r="B12" s="154"/>
      <c r="C12" s="146"/>
      <c r="D12" s="141"/>
      <c r="E12" s="157"/>
    </row>
    <row r="13" spans="2:5">
      <c r="B13" s="154">
        <v>4</v>
      </c>
      <c r="C13" s="146" t="s">
        <v>191</v>
      </c>
      <c r="D13" s="144" t="s">
        <v>183</v>
      </c>
      <c r="E13" s="155" t="s">
        <v>184</v>
      </c>
    </row>
    <row r="14" spans="2:5">
      <c r="B14" s="154"/>
      <c r="C14" s="146"/>
      <c r="D14" s="145" t="s">
        <v>197</v>
      </c>
      <c r="E14" s="155" t="s">
        <v>186</v>
      </c>
    </row>
    <row r="15" spans="2:5">
      <c r="B15" s="154"/>
      <c r="C15" s="146"/>
      <c r="D15" s="141"/>
      <c r="E15" s="157"/>
    </row>
    <row r="16" spans="2:5">
      <c r="B16" s="154">
        <v>5</v>
      </c>
      <c r="C16" s="143" t="s">
        <v>193</v>
      </c>
      <c r="D16" s="144" t="s">
        <v>183</v>
      </c>
      <c r="E16" s="155" t="s">
        <v>184</v>
      </c>
    </row>
    <row r="17" spans="2:5">
      <c r="B17" s="154"/>
      <c r="C17" s="147"/>
      <c r="D17" s="145" t="s">
        <v>197</v>
      </c>
      <c r="E17" s="155" t="s">
        <v>186</v>
      </c>
    </row>
    <row r="18" spans="2:5">
      <c r="B18" s="154"/>
      <c r="C18" s="147"/>
      <c r="D18" s="145" t="s">
        <v>194</v>
      </c>
      <c r="E18" s="157"/>
    </row>
    <row r="19" spans="2:5">
      <c r="B19" s="154">
        <v>6</v>
      </c>
      <c r="C19" s="143" t="s">
        <v>195</v>
      </c>
      <c r="D19" s="144" t="s">
        <v>183</v>
      </c>
      <c r="E19" s="155" t="s">
        <v>184</v>
      </c>
    </row>
    <row r="20" spans="2:5">
      <c r="B20" s="154"/>
      <c r="C20" s="147"/>
      <c r="D20" s="145" t="s">
        <v>196</v>
      </c>
      <c r="E20" s="155" t="s">
        <v>186</v>
      </c>
    </row>
    <row r="21" spans="2:5">
      <c r="B21" s="154"/>
      <c r="C21" s="147"/>
      <c r="D21" s="145" t="s">
        <v>197</v>
      </c>
      <c r="E21" s="157"/>
    </row>
    <row r="22" spans="2:5" ht="12.5" customHeight="1">
      <c r="B22" s="154">
        <v>7</v>
      </c>
      <c r="C22" s="146" t="s">
        <v>198</v>
      </c>
      <c r="D22" s="144" t="s">
        <v>183</v>
      </c>
      <c r="E22" s="155" t="s">
        <v>184</v>
      </c>
    </row>
    <row r="23" spans="2:5" ht="12.5" customHeight="1">
      <c r="B23" s="154"/>
      <c r="C23" s="146"/>
      <c r="D23" s="145" t="s">
        <v>199</v>
      </c>
      <c r="E23" s="155" t="s">
        <v>186</v>
      </c>
    </row>
    <row r="24" spans="2:5" ht="12.5" customHeight="1">
      <c r="B24" s="154"/>
      <c r="C24" s="146"/>
      <c r="D24" s="145" t="s">
        <v>200</v>
      </c>
      <c r="E24" s="157"/>
    </row>
    <row r="25" spans="2:5">
      <c r="B25" s="154"/>
      <c r="C25" s="146"/>
      <c r="D25" s="145" t="s">
        <v>197</v>
      </c>
      <c r="E25" s="157"/>
    </row>
    <row r="26" spans="2:5">
      <c r="B26" s="154"/>
      <c r="C26" s="146" t="s">
        <v>201</v>
      </c>
      <c r="D26" s="144" t="s">
        <v>183</v>
      </c>
      <c r="E26" s="155" t="s">
        <v>184</v>
      </c>
    </row>
    <row r="27" spans="2:5">
      <c r="B27" s="154"/>
      <c r="C27" s="146"/>
      <c r="D27" s="145" t="s">
        <v>199</v>
      </c>
      <c r="E27" s="155" t="s">
        <v>186</v>
      </c>
    </row>
    <row r="28" spans="2:5">
      <c r="B28" s="154"/>
      <c r="C28" s="146"/>
      <c r="D28" s="145" t="s">
        <v>200</v>
      </c>
      <c r="E28" s="157"/>
    </row>
    <row r="29" spans="2:5">
      <c r="B29" s="154"/>
      <c r="C29" s="146"/>
      <c r="D29" s="145" t="s">
        <v>197</v>
      </c>
      <c r="E29" s="157"/>
    </row>
    <row r="30" spans="2:5">
      <c r="B30" s="158">
        <v>8</v>
      </c>
      <c r="C30" s="143" t="s">
        <v>202</v>
      </c>
      <c r="D30" s="144" t="s">
        <v>183</v>
      </c>
      <c r="E30" s="155" t="s">
        <v>184</v>
      </c>
    </row>
    <row r="31" spans="2:5">
      <c r="B31" s="158"/>
      <c r="C31" s="143"/>
      <c r="D31" s="145" t="s">
        <v>203</v>
      </c>
      <c r="E31" s="155" t="s">
        <v>186</v>
      </c>
    </row>
    <row r="32" spans="2:5">
      <c r="B32" s="158"/>
      <c r="C32" s="143"/>
      <c r="D32" s="145" t="s">
        <v>197</v>
      </c>
      <c r="E32" s="157"/>
    </row>
    <row r="33" spans="2:5">
      <c r="B33" s="158">
        <v>9</v>
      </c>
      <c r="C33" s="146" t="s">
        <v>143</v>
      </c>
      <c r="D33" s="144" t="s">
        <v>183</v>
      </c>
      <c r="E33" s="155" t="s">
        <v>184</v>
      </c>
    </row>
    <row r="34" spans="2:5">
      <c r="B34" s="158"/>
      <c r="C34" s="146"/>
      <c r="D34" s="145" t="s">
        <v>197</v>
      </c>
      <c r="E34" s="155" t="s">
        <v>186</v>
      </c>
    </row>
    <row r="35" spans="2:5">
      <c r="B35" s="158"/>
      <c r="C35" s="146"/>
      <c r="D35" s="145"/>
      <c r="E35" s="157"/>
    </row>
    <row r="36" spans="2:5">
      <c r="B36" s="158">
        <v>10</v>
      </c>
      <c r="C36" s="146" t="s">
        <v>204</v>
      </c>
      <c r="D36" s="144" t="s">
        <v>183</v>
      </c>
      <c r="E36" s="155" t="s">
        <v>184</v>
      </c>
    </row>
    <row r="37" spans="2:5">
      <c r="B37" s="158"/>
      <c r="C37" s="146"/>
      <c r="D37" s="145" t="s">
        <v>197</v>
      </c>
      <c r="E37" s="155" t="s">
        <v>186</v>
      </c>
    </row>
    <row r="38" spans="2:5" ht="13" thickBot="1">
      <c r="B38" s="159"/>
      <c r="C38" s="160"/>
      <c r="D38" s="161"/>
      <c r="E38" s="162" t="s">
        <v>205</v>
      </c>
    </row>
  </sheetData>
  <mergeCells count="22">
    <mergeCell ref="B36:B38"/>
    <mergeCell ref="C36:C38"/>
    <mergeCell ref="C30:C32"/>
    <mergeCell ref="B30:B32"/>
    <mergeCell ref="B33:B35"/>
    <mergeCell ref="C33:C35"/>
    <mergeCell ref="B19:B21"/>
    <mergeCell ref="C22:C25"/>
    <mergeCell ref="C26:C29"/>
    <mergeCell ref="B22:B29"/>
    <mergeCell ref="C10:C12"/>
    <mergeCell ref="C13:C15"/>
    <mergeCell ref="C16:C18"/>
    <mergeCell ref="C19:C21"/>
    <mergeCell ref="B4:B6"/>
    <mergeCell ref="B7:B9"/>
    <mergeCell ref="B10:B12"/>
    <mergeCell ref="B13:B15"/>
    <mergeCell ref="B16:B18"/>
    <mergeCell ref="D2:E2"/>
    <mergeCell ref="C4:C6"/>
    <mergeCell ref="C7: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17</TotalTime>
  <Application>LibreOffice/7.6.2.1$Windows_X86_64 LibreOffice_project/56f7684011345957bbf33a7ee678afaf4d2ba333</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GanttChartPro</vt:lpstr>
      <vt:lpstr>Help</vt:lpstr>
      <vt:lpstr>TermsOfUse</vt:lpstr>
      <vt:lpstr>New Product Development</vt:lpstr>
      <vt:lpstr>Sheet1</vt:lpstr>
      <vt:lpstr>Sheet2</vt:lpstr>
      <vt:lpstr>GanttChartPro!Print_Area</vt:lpstr>
      <vt:lpstr>'New Product Development'!Print_Area</vt:lpstr>
      <vt:lpstr>'New Product Development'!Print_Titles</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it.charatechnologies@gmail.com</cp:lastModifiedBy>
  <cp:revision>2</cp:revision>
  <cp:lastPrinted>2018-02-12T20:25:38Z</cp:lastPrinted>
  <dcterms:created xsi:type="dcterms:W3CDTF">2010-06-09T16:05:03Z</dcterms:created>
  <dcterms:modified xsi:type="dcterms:W3CDTF">2025-03-13T14:36:55Z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Source">
    <vt:lpwstr>https://www.vertex42.com/ExcelTemplates/excel-gantt-chart.html</vt:lpwstr>
  </property>
  <property fmtid="{D5CDD505-2E9C-101B-9397-08002B2CF9AE}" pid="4" name="Version">
    <vt:lpwstr>3.1.1</vt:lpwstr>
  </property>
</Properties>
</file>